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\SHARED-WOR2-A\Data\Regulation Team\ECONOMIC &amp; REGULATION\Tariff\Principal Statement\25-26 Charges approval\Final Charges\Published\"/>
    </mc:Choice>
  </mc:AlternateContent>
  <xr:revisionPtr revIDLastSave="0" documentId="8_{CB277F68-AD80-41A0-BC93-9F779E8823B5}" xr6:coauthVersionLast="47" xr6:coauthVersionMax="47" xr10:uidLastSave="{00000000-0000-0000-0000-000000000000}"/>
  <bookViews>
    <workbookView xWindow="-110" yWindow="-110" windowWidth="19420" windowHeight="10420" xr2:uid="{6357DFEA-12F6-4DE1-AAF9-CC90C093737A}"/>
  </bookViews>
  <sheets>
    <sheet name="2025-26 Wholesale Charg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_A" localSheetId="0" hidden="1">[1]Assum!#REF!</definedName>
    <definedName name="__123Graph_A" hidden="1">[1]Assum!#REF!</definedName>
    <definedName name="__123Graph_B" hidden="1">[1]Assum!$E$16:$E$22</definedName>
    <definedName name="__123Graph_C" hidden="1">[1]Assum!#REF!</definedName>
    <definedName name="__123Graph_D" hidden="1">[1]Assum!$F$16:$F$22</definedName>
    <definedName name="__123Graph_E" hidden="1">[1]Assum!$H$16:$H$22</definedName>
    <definedName name="_1234Graph_A" hidden="1">[1]Assum!#REF!</definedName>
    <definedName name="_123Graph_Sim_Inc_ActualC" hidden="1">[1]Assum!#REF!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le2_Out" hidden="1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c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ll" localSheetId="0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S2DocOpenMode" hidden="1">"AS2DocumentEdit"</definedName>
    <definedName name="Base_Revenue">'[3]Calculations (CPM - PF)'!$L$6</definedName>
    <definedName name="Base_Years">[3]Lists!$N$15:$N$25</definedName>
    <definedName name="Capex_Profile_Choice">OFFSET([3]TD_Inputs!$G$16,1,,[3]TD_Inputs!$F$28,1)</definedName>
    <definedName name="Copyright" hidden="1">"© 2011 John Laing plc"</definedName>
    <definedName name="CPM_Ofgem_NPV">'[3]Calculations (CPM - Ofgem)'!$L$143</definedName>
    <definedName name="CPM_Scenario_Names">OFFSET([3]TI_Inputs!$F$300,,1,,[3]TI_Inputs!$G$301)</definedName>
    <definedName name="CPMnameCheck">'[3]Scenario Manager'!$H$34</definedName>
    <definedName name="cThousand">[3]TI_Inputs!$G$308</definedName>
    <definedName name="DaysYr">[4]InputC!$F$21</definedName>
    <definedName name="Debt_Copy" localSheetId="0">[5]Input_Live!#REF!</definedName>
    <definedName name="Debt_Copy">[2]Input_Live!#REF!</definedName>
    <definedName name="Debt_Paste" localSheetId="0">[5]Input_Live!#REF!</definedName>
    <definedName name="Debt_Paste">[2]Input_Live!#REF!</definedName>
    <definedName name="Debt_Sculpt2">'[3]Calculations (CPM - PF)'!$A$467</definedName>
    <definedName name="DSRA_Check">'[3]Calculations (CPM - PF)'!$A$680</definedName>
    <definedName name="EIRR_Check">'[3]Calculations (CPM - PF)'!$A$842</definedName>
    <definedName name="Expired" hidden="1">FALSE</definedName>
    <definedName name="F" localSheetId="0" hidden="1">{"bal",#N/A,FALSE,"working papers";"income",#N/A,FALSE,"working papers"}</definedName>
    <definedName name="F" hidden="1">{"bal",#N/A,FALSE,"working papers";"income",#N/A,FALSE,"working papers"}</definedName>
    <definedName name="fdraf" localSheetId="0" hidden="1">{"bal",#N/A,FALSE,"working papers";"income",#N/A,FALSE,"working papers"}</definedName>
    <definedName name="fdraf" hidden="1">{"bal",#N/A,FALSE,"working papers";"income",#N/A,FALSE,"working papers"}</definedName>
    <definedName name="Fdraft" localSheetId="0" hidden="1">{"bal",#N/A,FALSE,"working papers";"income",#N/A,FALSE,"working papers"}</definedName>
    <definedName name="Fdraft" hidden="1">{"bal",#N/A,FALSE,"working papers";"income",#N/A,FALSE,"working papers"}</definedName>
    <definedName name="Flags_Check">'[3]Calculations (CPM - PF)'!$A$525</definedName>
    <definedName name="Fund_Check">'[3]Calculations (CPM - PF)'!$A$274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80019595006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41366.3748958333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39016.6744791667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Actual">'[3]Calculations (CPM - PF)'!$I$837</definedName>
    <definedName name="IRR_Target">'[3]Calculations (CPM - PF)'!$I$839</definedName>
    <definedName name="kkk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kkk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List_BankInt">[3]Lists!$K$15:$K$23</definedName>
    <definedName name="List_FastMoney">[3]Lists!$M$15:$M$23</definedName>
    <definedName name="List_FY">[3]TD_Inputs!$N$7:$CO$7</definedName>
    <definedName name="List_Gearing">[3]Lists!$G$15:$G$23</definedName>
    <definedName name="List_Inf">[3]Lists!$J$15:$J$23</definedName>
    <definedName name="List_Input_Basis">[3]Lists!$F$15:$F$23</definedName>
    <definedName name="List_LCProfile">[3]TD_Inputs!$F$187:$F$196</definedName>
    <definedName name="List_PF_Fund">[3]Lists!$P$15:$P$16</definedName>
    <definedName name="List_PF_FundOpt">[3]Lists!$S$15:$S$16</definedName>
    <definedName name="List_PF_Phase">[3]Lists!$T$15:$T$16</definedName>
    <definedName name="List_PF_Repay">[3]Lists!$R$15:$R$17</definedName>
    <definedName name="List_PF_SubDraw">[3]Lists!$Q$15:$Q$16</definedName>
    <definedName name="List_PFRevTarget">[3]Lists!$U$15:$U$16</definedName>
    <definedName name="List_RIIO_CoD">[3]Lists!$H$15:$H$23</definedName>
    <definedName name="List_RIIO_CoE">[3]Lists!$I$15:$I$23</definedName>
    <definedName name="List_Tax">[3]Lists!$L$15:$L$23</definedName>
    <definedName name="List_YesNo">[3]Lists!$V$15:$V$16</definedName>
    <definedName name="Margin2010_1">[6]Production!$B$3</definedName>
    <definedName name="Margin2011_1">[6]Production!$C$3</definedName>
    <definedName name="Margin2012_1">[6]Production!$D$3</definedName>
    <definedName name="Margin2013_1">[6]Production!$E$3</definedName>
    <definedName name="Margin2014_1">[6]Production!$F$3</definedName>
    <definedName name="Margin2015_1">[6]Production!$G$3</definedName>
    <definedName name="Margin2016_1">[6]Production!$H$3</definedName>
    <definedName name="Margin2017_1">[6]Production!$I$3</definedName>
    <definedName name="Margin2018_1">[6]Production!$J$3</definedName>
    <definedName name="Margin2019_1">[6]Production!$K$3</definedName>
    <definedName name="Margin2020_1">[6]Production!$L$3</definedName>
    <definedName name="Margin2021_1">[6]Production!$M$3</definedName>
    <definedName name="Margin2022_1">[6]Production!$N$3</definedName>
    <definedName name="Margin2023_1">[6]Production!$O$3</definedName>
    <definedName name="Margin2024_1">[6]Production!$P$3</definedName>
    <definedName name="Margin2025_1">[6]Production!$Q$3</definedName>
    <definedName name="Margin2026_1">[6]Production!$R$3</definedName>
    <definedName name="Margin2027_1">[6]Production!$S$3</definedName>
    <definedName name="Margin2028_1">[6]Production!$T$3</definedName>
    <definedName name="Margin2029_1">[6]Production!$U$3</definedName>
    <definedName name="Margin2030_1">[6]Production!$V$3</definedName>
    <definedName name="Margin2031_1">[6]Production!$W$3</definedName>
    <definedName name="Margin2032_1">[6]Production!$X$3</definedName>
    <definedName name="Margin2033_1">[6]Production!$Y$3</definedName>
    <definedName name="Margin2034_1">[6]Production!$Z$3</definedName>
    <definedName name="Margin2035_1">[6]Production!$AA$3</definedName>
    <definedName name="MthsYr">[4]InputC!$F$20</definedName>
    <definedName name="NPV_ChangeCell">#REF!</definedName>
    <definedName name="NPV_GS">#REF!</definedName>
    <definedName name="OIRR_Actual">'[3]Calculations (CPM - PF)'!$I$855</definedName>
    <definedName name="OIRR_Check">'[3]Calculations (CPM - PF)'!$A$860</definedName>
    <definedName name="Pal_Workbook_GUID" hidden="1">"46QH16NK1PB4QCVJYDME5L8V"</definedName>
    <definedName name="Periodicity">[4]InputC!$F$18</definedName>
    <definedName name="PF_Master_Check">'[3]Calculations (CPM - PF)'!$A$3</definedName>
    <definedName name="_xlnm.Print_Area" localSheetId="0">'2025-26 Wholesale Charges'!$B$1:$H$162</definedName>
    <definedName name="prolinks_610aa15846be45fb9c9cdd74539f6444" localSheetId="0" hidden="1">'[7]Class B economics'!#REF!</definedName>
    <definedName name="prolinks_610aa15846be45fb9c9cdd74539f6444" hidden="1">'[7]Class B economics'!#REF!</definedName>
    <definedName name="Random" localSheetId="0">#REF!</definedName>
    <definedName name="Random">#REF!</definedName>
    <definedName name="RandomCheck" localSheetId="0">#REF!</definedName>
    <definedName name="RandomCheck">#REF!</definedName>
    <definedName name="Refi_Check">'[3]Calculations (CPM - PF)'!$A$371</definedName>
    <definedName name="Refi_Copy">'[3]Calculations (CPM - PF)'!$I$370</definedName>
    <definedName name="Refi_Paste">'[3]Calculations (CPM - PF)'!$I$371</definedName>
    <definedName name="RIIO_Gearing">[3]TD_Inputs!$F$40:$F$48</definedName>
    <definedName name="RIIO_NPV">'[3]Calculations (RIIO)'!$L$108</definedName>
    <definedName name="RIIO_Scenario_Names">OFFSET([3]TI_Inputs!$F$303,,1,1,[3]TI_Inputs!$G$304)</definedName>
    <definedName name="RIIOnamePaste">'[3]Scenario Manager'!$G$220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"Wide"</definedName>
    <definedName name="SAPBEXrevision" hidden="1">1</definedName>
    <definedName name="SAPBEXsysID" hidden="1">"BWB"</definedName>
    <definedName name="SAPBEXwbID" hidden="1">"49ZLUKBQR0WG29D9LLI3IBIIT"</definedName>
    <definedName name="SAPsysID" hidden="1">"708C5W7SBKP804JT78WJ0JNKI"</definedName>
    <definedName name="SAPwbID" hidden="1">"ARS"</definedName>
    <definedName name="Scenario">[4]InputC!$F$5</definedName>
    <definedName name="Sensitise">#REF!</definedName>
    <definedName name="solver_lin" hidden="1">0</definedName>
    <definedName name="solver_num" hidden="1">0</definedName>
    <definedName name="solver_typ" hidden="1">3</definedName>
    <definedName name="solver_val" hidden="1">399732</definedName>
    <definedName name="Tax_Check">'[3]Calculations (CPM - PF)'!$A$210</definedName>
    <definedName name="Tolerance">#REF!</definedName>
    <definedName name="TotalYear" localSheetId="0">[5]C_Retail!$N$6:$V$6</definedName>
    <definedName name="TotalYear">[2]C_Retail!$N$6:$V$6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orkCap_Periodicity" localSheetId="0">#REF!</definedName>
    <definedName name="WorkCap_Periodicity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papersdraft" localSheetId="0" hidden="1">{"bal",#N/A,FALSE,"working papers";"income",#N/A,FALSE,"working papers"}</definedName>
    <definedName name="wrn.papersdraft" hidden="1">{"bal",#N/A,FALSE,"working papers";"income",#N/A,FALSE,"working papers"}</definedName>
    <definedName name="wrn.Print._.All.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All.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papers." localSheetId="0" hidden="1">{"bal",#N/A,FALSE,"working papers";"income",#N/A,FALSE,"working papers"}</definedName>
    <definedName name="wrn.wpapers." hidden="1">{"bal",#N/A,FALSE,"working papers";"income",#N/A,FALSE,"working papers"}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unt1">#REF!</definedName>
    <definedName name="zModelCheck">[3]ToC!$F$11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7" i="1" l="1"/>
  <c r="K152" i="1"/>
  <c r="K150" i="1"/>
  <c r="K148" i="1"/>
  <c r="K145" i="1"/>
  <c r="K125" i="1"/>
  <c r="K124" i="1"/>
  <c r="K123" i="1"/>
  <c r="E122" i="1"/>
  <c r="K120" i="1"/>
  <c r="E118" i="1"/>
  <c r="K116" i="1"/>
  <c r="K112" i="1"/>
  <c r="K111" i="1"/>
  <c r="K110" i="1"/>
  <c r="E108" i="1"/>
  <c r="K100" i="1"/>
  <c r="E99" i="1"/>
  <c r="K97" i="1"/>
  <c r="K96" i="1"/>
  <c r="K94" i="1"/>
  <c r="K93" i="1"/>
  <c r="K92" i="1"/>
  <c r="K91" i="1"/>
  <c r="K90" i="1"/>
  <c r="K89" i="1"/>
  <c r="K88" i="1"/>
  <c r="K86" i="1"/>
  <c r="K84" i="1"/>
  <c r="K83" i="1"/>
  <c r="K82" i="1"/>
  <c r="K80" i="1"/>
  <c r="K78" i="1"/>
  <c r="K77" i="1"/>
  <c r="K76" i="1"/>
  <c r="K75" i="1"/>
  <c r="K74" i="1"/>
  <c r="K81" i="1"/>
  <c r="K72" i="1"/>
  <c r="E54" i="1"/>
  <c r="K36" i="1"/>
  <c r="K31" i="1"/>
  <c r="K30" i="1"/>
  <c r="E25" i="1"/>
  <c r="K12" i="1"/>
  <c r="K10" i="1"/>
  <c r="E4" i="1"/>
  <c r="K26" i="1" l="1"/>
  <c r="K52" i="1"/>
  <c r="K73" i="1"/>
  <c r="K29" i="1"/>
  <c r="K44" i="1"/>
  <c r="K85" i="1"/>
  <c r="K45" i="1" l="1"/>
  <c r="K37" i="1"/>
  <c r="K48" i="1"/>
  <c r="K40" i="1"/>
  <c r="K47" i="1"/>
  <c r="K39" i="1"/>
  <c r="K41" i="1"/>
  <c r="K49" i="1"/>
  <c r="K50" i="1"/>
  <c r="K42" i="1"/>
  <c r="K46" i="1"/>
  <c r="K38" i="1"/>
  <c r="K66" i="1" l="1"/>
  <c r="K61" i="1"/>
  <c r="K162" i="1" l="1"/>
  <c r="K57" i="1" l="1"/>
  <c r="K62" i="1"/>
  <c r="K56" i="1"/>
  <c r="K115" i="1" l="1"/>
  <c r="K114" i="1"/>
  <c r="K63" i="1"/>
  <c r="K58" i="1"/>
  <c r="K60" i="1" l="1"/>
  <c r="K65" i="1"/>
  <c r="K59" i="1" l="1"/>
  <c r="K64" i="1"/>
  <c r="K101" i="1" l="1"/>
  <c r="K119" i="1"/>
  <c r="K8" i="1" l="1"/>
  <c r="K6" i="1" l="1"/>
  <c r="K158" i="1"/>
  <c r="K143" i="1"/>
  <c r="K155" i="1"/>
  <c r="K139" i="1"/>
  <c r="K106" i="1"/>
  <c r="K113" i="1"/>
  <c r="K102" i="1"/>
  <c r="K103" i="1" l="1"/>
  <c r="K142" i="1"/>
  <c r="K105" i="1" l="1"/>
  <c r="K104" i="1"/>
  <c r="K15" i="1" l="1"/>
  <c r="K14" i="1"/>
  <c r="K22" i="1"/>
  <c r="K21" i="1"/>
  <c r="K16" i="1" l="1"/>
  <c r="K17" i="1"/>
  <c r="K23" i="1"/>
  <c r="K19" i="1" l="1"/>
  <c r="K18" i="1"/>
  <c r="K161" i="1" l="1"/>
  <c r="K160" i="1" l="1"/>
</calcChain>
</file>

<file path=xl/sharedStrings.xml><?xml version="1.0" encoding="utf-8"?>
<sst xmlns="http://schemas.openxmlformats.org/spreadsheetml/2006/main" count="659" uniqueCount="263">
  <si>
    <t>Non-Household Wholesale Charges</t>
  </si>
  <si>
    <t>Description</t>
  </si>
  <si>
    <t>Unit</t>
  </si>
  <si>
    <t>2025-26</t>
  </si>
  <si>
    <t>CMOS Tariff Code</t>
  </si>
  <si>
    <t>CMOS Tariff Name</t>
  </si>
  <si>
    <t>CMOS Charge Element</t>
  </si>
  <si>
    <t>CMOS Charge Element Name</t>
  </si>
  <si>
    <t xml:space="preserve">2023-24 </t>
  </si>
  <si>
    <t>£</t>
  </si>
  <si>
    <t>Measured Water Supply</t>
  </si>
  <si>
    <t>Standard - Volume</t>
  </si>
  <si>
    <t>(i)     Band 1 (0 to 1.5 Ml)</t>
  </si>
  <si>
    <t>per m3</t>
  </si>
  <si>
    <t>NHH_MWVOL (MWBT)</t>
  </si>
  <si>
    <t>Meter Volumetric Charge(0-0.5MI)</t>
  </si>
  <si>
    <t>D7103</t>
  </si>
  <si>
    <t>Metered Volumetric Charges</t>
  </si>
  <si>
    <t>(ii)    Band 2 (0.5 to 1 Ml)</t>
  </si>
  <si>
    <t>NHH_MWVOL1 (MWBT)</t>
  </si>
  <si>
    <t>Meter Volumetric Charge(0.5-1MI)</t>
  </si>
  <si>
    <t>(iii)    Band 3 (1 to 5 Ml)</t>
  </si>
  <si>
    <t>NHH_MWVOL2 (MWBT)</t>
  </si>
  <si>
    <t>Meter Volumetric Charge(1+MI)</t>
  </si>
  <si>
    <t>Standard - Fixed</t>
  </si>
  <si>
    <t>(i)     Band 1 (0 to 0.5 Ml)</t>
  </si>
  <si>
    <t>per year</t>
  </si>
  <si>
    <t>NHH_MWVOL (MWSPFC)</t>
  </si>
  <si>
    <t>D7102</t>
  </si>
  <si>
    <t>Supply Point Fixed Charges</t>
  </si>
  <si>
    <t>NHH_MWVOL1 (MWSPFC)</t>
  </si>
  <si>
    <t>NHH_MWVOL2 (MWSPFC)</t>
  </si>
  <si>
    <t>Large User - Volume</t>
  </si>
  <si>
    <t>(i)     Band 1 (5 to 20 Ml)</t>
  </si>
  <si>
    <t>NHH_LB1 (MWBT)</t>
  </si>
  <si>
    <t>NHH Large Water for Band 1(Between 5 and 20MI/a) Fix-Vol</t>
  </si>
  <si>
    <t>(ii)     Band 1 (5 to 20 Ml)</t>
  </si>
  <si>
    <t>NHH_LVOLB1 (MWBT)</t>
  </si>
  <si>
    <t>NHH Large Water for Band 1(Between 5 and 20MI/a)Vol</t>
  </si>
  <si>
    <t>(iii)    Band 2 (20 to 100 Ml)</t>
  </si>
  <si>
    <t>NHH_LB2 (MWBT)</t>
  </si>
  <si>
    <t>NHH Large Water for Band 2(Between 20 and 50MI/a)Fix-Vol</t>
  </si>
  <si>
    <t>(iv)    Band 2 (20 to 100 Ml)</t>
  </si>
  <si>
    <t>NHH_LVOLB2 (MWBT)</t>
  </si>
  <si>
    <t>NHH Large Water for Band 2(Between 20 and 50MI/a)Vol</t>
  </si>
  <si>
    <t>(v)    Band 3 (100+ Ml)</t>
  </si>
  <si>
    <t>NHH_LB3 (MWBT)</t>
  </si>
  <si>
    <t>NHH Large Water for Band 3(GT 100MI/a)Fix-Vol</t>
  </si>
  <si>
    <t>(vi)    Band 3 (100+ Ml)</t>
  </si>
  <si>
    <t>NHH_LVOLB3 (MWBT)</t>
  </si>
  <si>
    <t>NHH Large Water for Band 3(GT 100MI/a)Vol</t>
  </si>
  <si>
    <t>Large User - Fixed</t>
  </si>
  <si>
    <t>NHH_LB1 (MWSPFC)</t>
  </si>
  <si>
    <t>(ii)    Band 2 (20 to 100 Ml)</t>
  </si>
  <si>
    <t>NHH_LB2 (MWSPFC)</t>
  </si>
  <si>
    <t>(iii)    Band 3 (100+ Ml)</t>
  </si>
  <si>
    <t>NHH_LB3 (MWSPFC)</t>
  </si>
  <si>
    <t>Measured Sewerage Services</t>
  </si>
  <si>
    <t xml:space="preserve">Standard volume charge – foul water drainage </t>
  </si>
  <si>
    <t>NHH_MS_VOL (MSBT)</t>
  </si>
  <si>
    <t>NHH Metered Sewerage Volumetric (0  - 0.5 MI)</t>
  </si>
  <si>
    <t>D7303</t>
  </si>
  <si>
    <t>NHH_MS_VOL1 (MSBT)</t>
  </si>
  <si>
    <t>NHH Metered Sewerage Volumetric( 0.5 - 100 MI)</t>
  </si>
  <si>
    <t>Large User Tariff (&gt;99,999 cubic metres)</t>
  </si>
  <si>
    <t xml:space="preserve">Unit lower volume charge – foul water drainage  </t>
  </si>
  <si>
    <t>NHH_LS (MSBT)</t>
  </si>
  <si>
    <t>NHH Large User sewerage fixed and volumetric</t>
  </si>
  <si>
    <t>NHH_LS_VOL (MSBT)</t>
  </si>
  <si>
    <t>NHH Large User sewerage volumetric</t>
  </si>
  <si>
    <t>Fixed charge (large user) – foul water drainage</t>
  </si>
  <si>
    <t>NHH_LS (MSSPFC)</t>
  </si>
  <si>
    <t>D7302</t>
  </si>
  <si>
    <t xml:space="preserve">2024-25 </t>
  </si>
  <si>
    <t>Surface water drainage charge – by meter size</t>
  </si>
  <si>
    <t>(i)     Up to 20mm</t>
  </si>
  <si>
    <t>NHH_MS_SW (SWMFC)</t>
  </si>
  <si>
    <t>NHH Surface Water Drainage Meter Fixed up to 20mm (0 - 0.5ML)</t>
  </si>
  <si>
    <t>D7459</t>
  </si>
  <si>
    <t>Surface Water Meter Fixed Charges</t>
  </si>
  <si>
    <t>(ii)    Up to 25mm</t>
  </si>
  <si>
    <t>NHH Surface Water Drainage Meter Fixed 21 - 25mm (0 - 0.5ML)</t>
  </si>
  <si>
    <t>(iii)   Up to 40mm</t>
  </si>
  <si>
    <t>NHH Surface Water Drainage Meter Fixed 26 - 40mm (0 - 0.5ML)</t>
  </si>
  <si>
    <t>(iv)   Up to 50mm</t>
  </si>
  <si>
    <t>NHH Surface Water Drainage Meter Fixed 41 - 50mm (0 - 0.5ML)</t>
  </si>
  <si>
    <t>(v)    Up to 80mm</t>
  </si>
  <si>
    <t>NHH Surface Water Drainage Meter Fixed 51 - 80mm (0 - 0.5ML)</t>
  </si>
  <si>
    <t>(vi)   Up to 100mm</t>
  </si>
  <si>
    <t>NHH Surface Water Drainage Meter Fixed 81 - 100mm (0 - 0.5ML)</t>
  </si>
  <si>
    <t>(vii)  100+mm</t>
  </si>
  <si>
    <t>NHH Surface Water Drainage Meter Fixed &gt;100mm (0 - 0.5ML)</t>
  </si>
  <si>
    <t>NHH Surface Water Drainage Meter Fixed up to 20mm (&gt; 0.5ML)</t>
  </si>
  <si>
    <t>NHH Surface Water Drainage Meter Fixed 21 - 25mm (&gt; 0.5ML)</t>
  </si>
  <si>
    <t>NHH Surface Water Drainage Meter Fixed 26 - 40mm (&gt; 0.5ML)</t>
  </si>
  <si>
    <t>NHH Surface Water Drainage Meter Fixed 41 - 50mm (&gt; 0.5ML)</t>
  </si>
  <si>
    <t>NHH Surface Water Drainage Meter Fixed 51 - 80mm (&gt; 0.5ML)</t>
  </si>
  <si>
    <t>NHH Surface Water Drainage Meter Fixed 81 - 100mm (&gt; 0.5ML)</t>
  </si>
  <si>
    <t>NHH Surface Water Drainage Meter Fixed &gt;100mm (&gt; 0.5ML)</t>
  </si>
  <si>
    <t>Highway drainage charge</t>
  </si>
  <si>
    <t>NHH_MS_HD (HDMFC)</t>
  </si>
  <si>
    <t>NHH Metered Sewerage Highway Drainage ( 0 - 0.5ML)</t>
  </si>
  <si>
    <t>D7509</t>
  </si>
  <si>
    <t>Highway Drainage Meter Fixed Charges</t>
  </si>
  <si>
    <t>NHH_MS_HD1 (HDMFC)</t>
  </si>
  <si>
    <t>NHH Metered Sewerage Highway Drainage ( &gt; 0.5ML)</t>
  </si>
  <si>
    <t>Trade Effluent</t>
  </si>
  <si>
    <t>Mogden Charges</t>
  </si>
  <si>
    <t xml:space="preserve">R = reception and conveyance </t>
  </si>
  <si>
    <t xml:space="preserve"> NHH_TE_VAR (RoBT)</t>
  </si>
  <si>
    <t>NHH TE Standard Tariff</t>
  </si>
  <si>
    <t>D7559</t>
  </si>
  <si>
    <t>Operational Charges</t>
  </si>
  <si>
    <t xml:space="preserve">V = primary treatment </t>
  </si>
  <si>
    <t xml:space="preserve"> NHH_TE_VAR (Vo)</t>
  </si>
  <si>
    <t>D7560</t>
  </si>
  <si>
    <t xml:space="preserve">Bv = additional volume charge if there is biological treatment </t>
  </si>
  <si>
    <t xml:space="preserve"> NHH_TE_VAR (BoBT)</t>
  </si>
  <si>
    <t>D7563</t>
  </si>
  <si>
    <t>S = treatment and disposal of primary sewage sludge charge</t>
  </si>
  <si>
    <t xml:space="preserve"> NHH_TE_VAR (So)</t>
  </si>
  <si>
    <t>D7564</t>
  </si>
  <si>
    <t xml:space="preserve">M = treatment and disposal charge where effluent goes to sea outfall </t>
  </si>
  <si>
    <t xml:space="preserve"> NHH_TE_VAR (Mo)</t>
  </si>
  <si>
    <t>D7562</t>
  </si>
  <si>
    <t>A = Ammonia</t>
  </si>
  <si>
    <t xml:space="preserve"> NHH_TE_VAR (Ao)</t>
  </si>
  <si>
    <t>D7565</t>
  </si>
  <si>
    <t>NHH_TE_FX (Vo)</t>
  </si>
  <si>
    <t>Trade effluent Large user Tariff</t>
  </si>
  <si>
    <t>NHH_TE_FX (BoBT)</t>
  </si>
  <si>
    <t>NHH_TE_FX (So)</t>
  </si>
  <si>
    <t>NHH_TE_FX (Mo)</t>
  </si>
  <si>
    <t>NHH_TE_FX (Ao)</t>
  </si>
  <si>
    <t>2024-25</t>
  </si>
  <si>
    <t>Consent monitoring fixed charge</t>
  </si>
  <si>
    <t>(i)     Band 1</t>
  </si>
  <si>
    <t>NHH_TE_VAR (TEBandCharge)</t>
  </si>
  <si>
    <t>NHH TE Standard Tariff (0-0.5ML)</t>
  </si>
  <si>
    <t>D7551</t>
  </si>
  <si>
    <t>Assessed Band Charge</t>
  </si>
  <si>
    <t>(ii)    Band 2</t>
  </si>
  <si>
    <t>(iii)   Band 3</t>
  </si>
  <si>
    <t>(iv)   Band 4</t>
  </si>
  <si>
    <t>(v)    Band 5</t>
  </si>
  <si>
    <t>(vi)   Band 6</t>
  </si>
  <si>
    <t>(vii)  Band 7</t>
  </si>
  <si>
    <t>NHH_TE_VAR1 (TEBandCharge)</t>
  </si>
  <si>
    <t>NHH TE Standard Tariff (&gt;0.5ML)</t>
  </si>
  <si>
    <t>NHH_TE_FX (TEBandCharge)</t>
  </si>
  <si>
    <t>NHH_TE_LR (TEBandCharge)</t>
  </si>
  <si>
    <t>Trade Effluent Low Risk Tariff</t>
  </si>
  <si>
    <t>Unmeasured Water Supply</t>
  </si>
  <si>
    <t>Rateable value fixed charge</t>
  </si>
  <si>
    <t>NHH_UW_VAR  (UWFixedCharge)</t>
  </si>
  <si>
    <t>NHH Unmetered Water Rateable value</t>
  </si>
  <si>
    <t>D7251</t>
  </si>
  <si>
    <t>Unmeasured Fixed Charges</t>
  </si>
  <si>
    <t>Rateable value charge</t>
  </si>
  <si>
    <t>per £ RV</t>
  </si>
  <si>
    <t>NHH_UW_VAR (UWRVPoundage)</t>
  </si>
  <si>
    <t>D7252</t>
  </si>
  <si>
    <t>Rateable Value Charges</t>
  </si>
  <si>
    <t>Supplies to premises with no rateable value</t>
  </si>
  <si>
    <t xml:space="preserve">NHH_UW_NRV (UWFixedCharge) </t>
  </si>
  <si>
    <t>NHH Unmeasured Water No RV</t>
  </si>
  <si>
    <t>Water supply minimum charge</t>
  </si>
  <si>
    <t>NHH_UW_MIN (UWRVMinCharge)</t>
  </si>
  <si>
    <t>NHH Unmeasured Water Minimum</t>
  </si>
  <si>
    <t>D7255</t>
  </si>
  <si>
    <t>NHH_UW_VAR (UWRVMinCharge)</t>
  </si>
  <si>
    <t>NHH_UW_VAR (UWMiscChargeC)</t>
  </si>
  <si>
    <t>D7258</t>
  </si>
  <si>
    <t>Miscellaneous Charges</t>
  </si>
  <si>
    <t>Single garages</t>
  </si>
  <si>
    <t>NHH_UF_SG (UWFixedCharge)</t>
  </si>
  <si>
    <t>NHH Unmetered Single Garage Fixed</t>
  </si>
  <si>
    <t>Unmeasured Sewerage Services</t>
  </si>
  <si>
    <t>Rateable value charges</t>
  </si>
  <si>
    <t>Highway drainage</t>
  </si>
  <si>
    <t>NHH_US_HD (HDFixedCharge)</t>
  </si>
  <si>
    <t>NHH Unmetered Sewerage Highway Drainage</t>
  </si>
  <si>
    <t>D7504</t>
  </si>
  <si>
    <t>Highway Drainage Fixed Charges</t>
  </si>
  <si>
    <t>Surface Water Drainage</t>
  </si>
  <si>
    <t>NHH_US_SW (SWFixedCharge)</t>
  </si>
  <si>
    <t>NHH Unmeasured Sewerage Surface Water Charges</t>
  </si>
  <si>
    <t>D7454</t>
  </si>
  <si>
    <t>Surface Water Fixed Charges</t>
  </si>
  <si>
    <t>NHH_US_VAR (USRVPoundage)</t>
  </si>
  <si>
    <t>NHH Unmetered Sewerage Variable Price</t>
  </si>
  <si>
    <t>D7402</t>
  </si>
  <si>
    <t>No rateable value (foul drainage only)</t>
  </si>
  <si>
    <t>NHH_US_NRV (USFixedCharge)</t>
  </si>
  <si>
    <t>NHH Unmetered fixed No RV</t>
  </si>
  <si>
    <t>D7401</t>
  </si>
  <si>
    <t>Sewerage minimum charge</t>
  </si>
  <si>
    <t>NHH_US_MIN (USFixedCharge)</t>
  </si>
  <si>
    <t>NHH Unmeasured Sewerage Minimum</t>
  </si>
  <si>
    <t>NHH_US_VAR (USRVMinCharge)</t>
  </si>
  <si>
    <t>D7405</t>
  </si>
  <si>
    <t>Surface water maximum charge</t>
  </si>
  <si>
    <t>NHH_SW_MAX (SWFixedCharge)</t>
  </si>
  <si>
    <t>NHH Sewerage Surface Water max Charges</t>
  </si>
  <si>
    <t>Assessed Measured Charge - Water</t>
  </si>
  <si>
    <t>Assessed volume</t>
  </si>
  <si>
    <t>NHH_AW_VAR  (AWVCharge)</t>
  </si>
  <si>
    <t>NHH Assessed Water Variable Charges</t>
  </si>
  <si>
    <t>D7203</t>
  </si>
  <si>
    <t>Assessed Volumetric Charges</t>
  </si>
  <si>
    <t>Assessed fixed</t>
  </si>
  <si>
    <t>NHH_AW_VAR  (AWFixedCharge)</t>
  </si>
  <si>
    <t>D7201</t>
  </si>
  <si>
    <t>Assessed Fixed Charges</t>
  </si>
  <si>
    <t>Assessed Measured Charge - Sewerage</t>
  </si>
  <si>
    <t>NHH_AS_HD (HDFixedCharge)</t>
  </si>
  <si>
    <t>NHH Assessed Sewerage Highway Drainage Charges</t>
  </si>
  <si>
    <t>Surface water drainage charge</t>
  </si>
  <si>
    <t>NHH_AS_SW (SWFixedCharge)</t>
  </si>
  <si>
    <t>NHH Assessed Sewerage Surface Water Charges</t>
  </si>
  <si>
    <t>NHH_AS_VAR (ASVCharge)</t>
  </si>
  <si>
    <t>NHH Assessed Sewerage Variable Charges</t>
  </si>
  <si>
    <t>D7353</t>
  </si>
  <si>
    <t>Non-chargeable water and sewerage</t>
  </si>
  <si>
    <t>Measured water</t>
  </si>
  <si>
    <t>NHH_MW_NOCHARGE (MWSPFC)</t>
  </si>
  <si>
    <t>NHH Metered Water No Charge</t>
  </si>
  <si>
    <t>Unmeasured water</t>
  </si>
  <si>
    <t>NHH_UW_NOCHARGE (UWFixedCharge)</t>
  </si>
  <si>
    <t>NHH Unmetered Water No Charge</t>
  </si>
  <si>
    <t>Measured sewerage</t>
  </si>
  <si>
    <t>NHH_MS_NOCHARGE (MSSPFC)</t>
  </si>
  <si>
    <t>NHH Metered Sewerage No Charge</t>
  </si>
  <si>
    <t>Unmeasured sewerage</t>
  </si>
  <si>
    <t>NHH_US_NOCHARGE (USFixedCharge)</t>
  </si>
  <si>
    <t>NHH Unmetered Sewerage No Charge</t>
  </si>
  <si>
    <t>Special Agreements</t>
  </si>
  <si>
    <t>not applicable</t>
  </si>
  <si>
    <t xml:space="preserve">Potable Water </t>
  </si>
  <si>
    <t>SRNPOT1</t>
  </si>
  <si>
    <t xml:space="preserve">Annual volume up to and including 182 m3 </t>
  </si>
  <si>
    <t>Annual volume in excess of 182 m3</t>
  </si>
  <si>
    <t>SRNPOT2</t>
  </si>
  <si>
    <t xml:space="preserve">Annual volume up to and including 1,000 m3 </t>
  </si>
  <si>
    <t>Annual volume between 1,001 m3 and 2,000 m3</t>
  </si>
  <si>
    <t>Annual volume in excess of 2,000 m3</t>
  </si>
  <si>
    <t>SRNPOT3</t>
  </si>
  <si>
    <t>Unit volume charge</t>
  </si>
  <si>
    <t>SRNPOT5</t>
  </si>
  <si>
    <t>Annual volume up to and including 2,496 m3</t>
  </si>
  <si>
    <t>Annual volume in excess of 2,496 m3</t>
  </si>
  <si>
    <t>SRNPOT6</t>
  </si>
  <si>
    <t>SRNPOT7</t>
  </si>
  <si>
    <t>SRNPOT10</t>
  </si>
  <si>
    <t>Annual volume up to and including 340 m3</t>
  </si>
  <si>
    <t>Annual volume in excess of 340 m3</t>
  </si>
  <si>
    <t>SRNPOT11</t>
  </si>
  <si>
    <t>Annual volume up to and including 7,273 m3</t>
  </si>
  <si>
    <t>Annual volume in excess of 7,272 m3</t>
  </si>
  <si>
    <t>Non-Potable Water</t>
  </si>
  <si>
    <t>SRNNONPOT1</t>
  </si>
  <si>
    <t>per annum</t>
  </si>
  <si>
    <t>SRNNONPOT2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</si>
</sst>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_-;\-* #,##0.000_-;_-* &quot;-&quot;??_-;_-@_-"/>
    <numFmt numFmtId="165" formatCode="0.0%"/>
    <numFmt numFmtId="166" formatCode="_-* #,##0_-;\-* #,##0_-;_-* &quot;-&quot;??_-;_-@_-"/>
    <numFmt numFmtId="167" formatCode="_-* #,##0.0000_-;\-* #,##0.0000_-;_-* &quot;-&quot;??_-;_-@_-"/>
    <numFmt numFmtId="168" formatCode="#,##0.00_ ;\-#,##0.00\ "/>
    <numFmt numFmtId="169" formatCode="#,##0.0000_ ;\-#,##0.0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53565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43" fontId="0" fillId="2" borderId="0" xfId="1" applyFont="1" applyFill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164" fontId="0" fillId="0" borderId="0" xfId="1" applyNumberFormat="1" applyFont="1" applyFill="1" applyAlignment="1">
      <alignment vertical="top"/>
    </xf>
    <xf numFmtId="164" fontId="0" fillId="0" borderId="0" xfId="1" applyNumberFormat="1" applyFont="1" applyFill="1" applyAlignment="1">
      <alignment horizontal="right" vertical="top"/>
    </xf>
    <xf numFmtId="165" fontId="0" fillId="0" borderId="0" xfId="2" applyNumberFormat="1" applyFont="1"/>
    <xf numFmtId="43" fontId="0" fillId="0" borderId="0" xfId="1" applyFont="1" applyFill="1" applyAlignment="1">
      <alignment horizontal="righ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166" fontId="0" fillId="0" borderId="0" xfId="1" applyNumberFormat="1" applyFont="1" applyFill="1" applyAlignment="1">
      <alignment horizontal="right" vertical="top"/>
    </xf>
    <xf numFmtId="43" fontId="0" fillId="2" borderId="0" xfId="1" applyFont="1" applyFill="1" applyAlignment="1">
      <alignment vertical="top"/>
    </xf>
    <xf numFmtId="43" fontId="0" fillId="0" borderId="0" xfId="1" applyFont="1" applyFill="1" applyAlignment="1">
      <alignment horizontal="center" vertical="top"/>
    </xf>
    <xf numFmtId="43" fontId="0" fillId="0" borderId="0" xfId="1" applyFont="1" applyFill="1"/>
    <xf numFmtId="165" fontId="0" fillId="0" borderId="0" xfId="2" applyNumberFormat="1" applyFont="1" applyFill="1"/>
    <xf numFmtId="167" fontId="0" fillId="0" borderId="0" xfId="1" applyNumberFormat="1" applyFont="1" applyFill="1" applyAlignment="1">
      <alignment horizontal="center" vertical="top"/>
    </xf>
    <xf numFmtId="167" fontId="0" fillId="2" borderId="0" xfId="1" applyNumberFormat="1" applyFont="1" applyFill="1"/>
    <xf numFmtId="43" fontId="0" fillId="0" borderId="0" xfId="1" applyFont="1" applyFill="1" applyAlignment="1">
      <alignment vertical="top"/>
    </xf>
    <xf numFmtId="0" fontId="6" fillId="0" borderId="0" xfId="0" applyFont="1" applyAlignment="1">
      <alignment horizontal="center" vertical="top" wrapText="1"/>
    </xf>
    <xf numFmtId="164" fontId="0" fillId="0" borderId="0" xfId="1" applyNumberFormat="1" applyFont="1" applyFill="1" applyAlignment="1">
      <alignment horizontal="center" vertical="top"/>
    </xf>
    <xf numFmtId="43" fontId="2" fillId="2" borderId="0" xfId="1" applyFont="1" applyFill="1"/>
    <xf numFmtId="168" fontId="0" fillId="0" borderId="0" xfId="1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169" fontId="0" fillId="0" borderId="0" xfId="1" applyNumberFormat="1" applyFont="1" applyFill="1" applyAlignment="1">
      <alignment horizontal="center" vertical="top"/>
    </xf>
    <xf numFmtId="166" fontId="0" fillId="0" borderId="0" xfId="1" applyNumberFormat="1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on\Infrastructure%20-%20London\02%20Transactions\A.%20Active\2007%2009%20Project%20Brazil\04%20Financial%20Analysis\M%20&amp;%20A\2002\Elia\Model\Old%20Version\22-03-99\B%20T%20C\OTE%20AND%20MERGER%20ANALYSIS%20-%2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OR\SHARED-WOR2-A\Data\Regulation%20Team\ECONOMIC%20&amp;%20REGULATION\Tariff\Principal%20Statement\25-26%20Charges%20approval\Final%20Charges\Working%20Files\Charges_Model_Nominal_2025-26_FD_Option3_v3.xlsm" TargetMode="External"/><Relationship Id="rId1" Type="http://schemas.openxmlformats.org/officeDocument/2006/relationships/externalLinkPath" Target="/WOR/SHARED-WOR2-A/Data/Regulation%20Team/ECONOMIC%20&amp;%20REGULATION/Tariff/Principal%20Statement/25-26%20Charges%20approval/Final%20Charges/Working%20Files/Charges_Model_Nominal_2025-26_FD_Option3_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2B9DD94\NG%20HSB%20Financial%20Model%20v4.07%20_Mi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pmgoneuk-my.sharepoint.com/WIP/CF%20water%20team%20folder/Southern%20Water/Water%20trading/2.%20Deliver/Phase%204/Model/Sent/Havant%20Thicket%20-%20Negotiated%20Position%20Financial%20Model%20V7.0_DRAFT_SENT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WOR\SHARED-WOR2-A\Data\Regulation%20Team\ECONOMIC%20&amp;%20REGULATION\Tariff\Principal%20Statement\23_24%20Charges%20approval\Final%20Charges\Tariff%20Model_23-24_Final_Charges_v1.xlsm" TargetMode="External"/><Relationship Id="rId1" Type="http://schemas.openxmlformats.org/officeDocument/2006/relationships/externalLinkPath" Target="/WOR/SHARED-WOR2-A/Data/Regulation%20Team/ECONOMIC%20&amp;%20REGULATION/Tariff/Principal%20Statement/23_24%20Charges%20approval/Final%20Charges/Tariff%20Model_23-24_Final_Charges_v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io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nasdata07\Igshared\Users\epeattie\Documents\national%20grid%20hsb\with%20credit%20calcs%20of%20Copy%20of%20Hydrus%20Model%20MASTER%2025082018%20v6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E-BTC Merger Analysis - Title"/>
      <sheetName val="Index"/>
      <sheetName val="Mergers Analysis Summary"/>
      <sheetName val="Merger 500"/>
      <sheetName val="Merger 1000"/>
      <sheetName val="OTE-BTC Merger Analysis - T"/>
      <sheetName val="Assum"/>
      <sheetName val="OTE - Proforma IS (US$)"/>
      <sheetName val="OTE - Opening Proforma BS (US$)"/>
      <sheetName val="OTE - Proforma BS (US$)"/>
      <sheetName val="OTE - Proforma CFLO (US$)"/>
      <sheetName val="OTE - Proforma Key Ratios"/>
      <sheetName val="OTE-BTC Contribution Analysis"/>
      <sheetName val="OTE - IS (US$)"/>
      <sheetName val="OTE - BS (US$)"/>
      <sheetName val="OTE - CFLO (US$)"/>
      <sheetName val="BTC - IS (US$)"/>
      <sheetName val="BTC - BS (US$)"/>
      <sheetName val="BTC - CFLO (US$)"/>
      <sheetName val="OTE-BTC-GSM2  Merger "/>
      <sheetName val="AssumGSM"/>
      <sheetName val="OTE - Proforma IS (US$)GSM"/>
      <sheetName val="OTE - Opening Proforma BS GSM"/>
      <sheetName val="OTE - Proforma BS (US$) GSM"/>
      <sheetName val="OTE - Proforma CFLO (US$) GSM"/>
      <sheetName val="GSM2-IS"/>
      <sheetName val="GSM2-BS"/>
      <sheetName val="GSM2-CFLOW"/>
      <sheetName val="OTE - Title"/>
      <sheetName val="OTE - IS"/>
      <sheetName val="OTE - BS"/>
      <sheetName val="OTE - CFLO"/>
      <sheetName val="OTE - Macro"/>
      <sheetName val="OTE - Revenues"/>
      <sheetName val="OTE - Interconnect &amp; Opex"/>
      <sheetName val="OTE - Debt and Financial"/>
      <sheetName val="OTE - Summary Financials"/>
      <sheetName val="OTE - Telecom &amp; Buildout"/>
      <sheetName val="OTE - Mobile &amp; Cosmote"/>
      <sheetName val="OTE - Personnel"/>
      <sheetName val="OTE - Tariffs &amp; Usage"/>
      <sheetName val="OTE - Interconnect"/>
      <sheetName val="OTE - Valuation Analysis"/>
      <sheetName val="BTC-RTC Proforma Analysis"/>
      <sheetName val="BTC - Treatment of RTC"/>
      <sheetName val="BTC-RTC Proforma IS"/>
      <sheetName val="BTC-RTC Proforma BS"/>
      <sheetName val="BTC-RTC Proforma CFLO"/>
      <sheetName val="OTE - Standalone Key Ratios"/>
      <sheetName val="BTC - Standalone Key Ratios"/>
      <sheetName val="Summary"/>
      <sheetName val="PRINT"/>
      <sheetName val="Inputs"/>
      <sheetName val="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0">
          <cell r="F20">
            <v>500</v>
          </cell>
        </row>
        <row r="21">
          <cell r="F21">
            <v>0.51</v>
          </cell>
        </row>
        <row r="22">
          <cell r="F22">
            <v>105.95670264931329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Assumptions check"/>
      <sheetName val="Table for JB"/>
      <sheetName val="Model Map"/>
      <sheetName val="workings"/>
      <sheetName val="MUR"/>
      <sheetName val="Inputs&gt;"/>
      <sheetName val="Input_Base"/>
      <sheetName val="Input_1"/>
      <sheetName val="Input_2"/>
      <sheetName val="Input_Live"/>
      <sheetName val="SWD journey"/>
      <sheetName val="SWD-HD options"/>
      <sheetName val="CM"/>
      <sheetName val="Calcs&gt;"/>
      <sheetName val="C_WR"/>
      <sheetName val="C_WN+"/>
      <sheetName val="C_WWN+"/>
      <sheetName val="C_BIO"/>
      <sheetName val="C_Retail"/>
      <sheetName val="C_Average Bill"/>
      <sheetName val="C_Bill impact (HH)"/>
      <sheetName val="C_Bill impact (NHH)"/>
      <sheetName val="C_SEW JB impact"/>
      <sheetName val="LT Tariff Profile"/>
      <sheetName val="Outputs&gt;"/>
      <sheetName val="Wholesale Schedule"/>
      <sheetName val="NHH charges+CMOS"/>
      <sheetName val="R Schedule"/>
      <sheetName val="Affordability tariffs"/>
      <sheetName val="Revenue split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Model Map"/>
      <sheetName val="Lists"/>
      <sheetName val="Dashboard (Benefit)"/>
      <sheetName val="Dashboard (PF)"/>
      <sheetName val="Scenario Manager"/>
      <sheetName val="TI_Inputs"/>
      <sheetName val="TD_Inputs"/>
      <sheetName val="Calculations (RIIO)"/>
      <sheetName val="Calculations (CPM - Ofgem)"/>
      <sheetName val="Calculations (CPM - PF)"/>
      <sheetName val="Ratios (RIIO)"/>
      <sheetName val="Ratios (CPM - Ofgem)"/>
      <sheetName val="Ratios (CPM - PF)"/>
      <sheetName val="Moodys (Reg Elec) Ofgem CPM"/>
      <sheetName val="Moodys (Reg Elec) PF"/>
      <sheetName val="Moodys (Operations PF)"/>
      <sheetName val="Moodys (Construction PF)"/>
      <sheetName val="S&amp;P (Utilities)"/>
      <sheetName val="FS (RIIO)"/>
      <sheetName val="FS (CPM - Ofgem)"/>
      <sheetName val="FS (CPM - PF)"/>
      <sheetName val="Waterfall Charts data"/>
    </sheetNames>
    <sheetDataSet>
      <sheetData sheetId="0" refreshError="1"/>
      <sheetData sheetId="1">
        <row r="11">
          <cell r="F11">
            <v>9</v>
          </cell>
        </row>
      </sheetData>
      <sheetData sheetId="2" refreshError="1"/>
      <sheetData sheetId="3">
        <row r="15">
          <cell r="F15" t="str">
            <v>CEPA - Low</v>
          </cell>
          <cell r="G15" t="str">
            <v>RIIO Set Gearing</v>
          </cell>
          <cell r="H15" t="str">
            <v>CoD - 10yr rolling avg.</v>
          </cell>
          <cell r="I15" t="str">
            <v>CoE - High</v>
          </cell>
          <cell r="J15" t="str">
            <v>CEPA - Low</v>
          </cell>
          <cell r="K15" t="str">
            <v>Low</v>
          </cell>
          <cell r="L15">
            <v>0.17</v>
          </cell>
          <cell r="M15" t="str">
            <v>Base - 15% Full Life</v>
          </cell>
          <cell r="N15" t="str">
            <v>FY 10/11</v>
          </cell>
          <cell r="P15" t="str">
            <v>Bond Finance</v>
          </cell>
          <cell r="Q15" t="str">
            <v>Staggered</v>
          </cell>
          <cell r="R15" t="str">
            <v>Sculpted</v>
          </cell>
          <cell r="S15" t="str">
            <v>PF E2E</v>
          </cell>
          <cell r="T15" t="str">
            <v>Construction</v>
          </cell>
          <cell r="U15" t="str">
            <v>ADSCR Sculpt</v>
          </cell>
          <cell r="V15">
            <v>1</v>
          </cell>
        </row>
        <row r="16">
          <cell r="F16" t="str">
            <v>CEPA - High</v>
          </cell>
          <cell r="G16">
            <v>0.85</v>
          </cell>
          <cell r="H16" t="str">
            <v>Updated 10yr rolling avg. used in September IA</v>
          </cell>
          <cell r="I16" t="str">
            <v>CoE - Low</v>
          </cell>
          <cell r="J16" t="str">
            <v>CEPA - High</v>
          </cell>
          <cell r="K16" t="str">
            <v>High</v>
          </cell>
          <cell r="L16">
            <v>0.19</v>
          </cell>
          <cell r="M16" t="str">
            <v>0% Assumption</v>
          </cell>
          <cell r="N16" t="str">
            <v>FY 11/12</v>
          </cell>
          <cell r="P16" t="str">
            <v>Bank Finance</v>
          </cell>
          <cell r="Q16" t="str">
            <v>Upfront</v>
          </cell>
          <cell r="R16" t="str">
            <v>Straight Line</v>
          </cell>
          <cell r="S16" t="str">
            <v>Hybrid</v>
          </cell>
          <cell r="T16" t="str">
            <v>Operations</v>
          </cell>
          <cell r="U16" t="str">
            <v>IRR Return</v>
          </cell>
          <cell r="V16">
            <v>0</v>
          </cell>
        </row>
        <row r="17">
          <cell r="F17" t="str">
            <v>CEPA - Mid</v>
          </cell>
          <cell r="G17">
            <v>0.82499999999999996</v>
          </cell>
          <cell r="H17" t="str">
            <v>Oxera</v>
          </cell>
          <cell r="I17" t="str">
            <v>CoE - Mid</v>
          </cell>
          <cell r="J17" t="str">
            <v>CEPA - Mid</v>
          </cell>
          <cell r="K17" t="str">
            <v>Spare 1</v>
          </cell>
          <cell r="L17">
            <v>0</v>
          </cell>
          <cell r="M17" t="str">
            <v>Spare 1</v>
          </cell>
          <cell r="N17" t="str">
            <v>FY 12/13</v>
          </cell>
          <cell r="R17" t="str">
            <v>Annuity</v>
          </cell>
        </row>
        <row r="18">
          <cell r="F18" t="str">
            <v>Oxera base</v>
          </cell>
          <cell r="G18">
            <v>0.8</v>
          </cell>
          <cell r="H18" t="str">
            <v>KPMG</v>
          </cell>
          <cell r="I18" t="str">
            <v>Oxera - regeared @85%</v>
          </cell>
          <cell r="J18" t="str">
            <v>NG Model</v>
          </cell>
          <cell r="K18" t="str">
            <v>Spare 2</v>
          </cell>
          <cell r="L18" t="str">
            <v>Spare 2</v>
          </cell>
          <cell r="M18" t="str">
            <v>Spare 2</v>
          </cell>
          <cell r="N18" t="str">
            <v>FY 13/14</v>
          </cell>
        </row>
        <row r="19">
          <cell r="F19" t="str">
            <v>Oxera low</v>
          </cell>
          <cell r="G19" t="str">
            <v>Spare 4</v>
          </cell>
          <cell r="H19" t="str">
            <v>Spare 2</v>
          </cell>
          <cell r="I19" t="str">
            <v>Oxera - regeared @82.5%</v>
          </cell>
          <cell r="J19" t="str">
            <v>Spare 3</v>
          </cell>
          <cell r="K19" t="str">
            <v>Spare 3</v>
          </cell>
          <cell r="L19" t="str">
            <v>Spare 3</v>
          </cell>
          <cell r="M19" t="str">
            <v>Spare 3</v>
          </cell>
          <cell r="N19" t="str">
            <v>FY 14/15</v>
          </cell>
        </row>
        <row r="20">
          <cell r="F20" t="str">
            <v>Oxera high</v>
          </cell>
          <cell r="G20" t="str">
            <v>Spare 5</v>
          </cell>
          <cell r="H20" t="str">
            <v>Spare 3</v>
          </cell>
          <cell r="I20" t="str">
            <v>Oxera - regeared @80%</v>
          </cell>
          <cell r="J20" t="str">
            <v>Spare 4</v>
          </cell>
          <cell r="K20" t="str">
            <v>Spare 4</v>
          </cell>
          <cell r="L20" t="str">
            <v>Spare 4</v>
          </cell>
          <cell r="M20" t="str">
            <v>Spare 4</v>
          </cell>
          <cell r="N20" t="str">
            <v>FY 15/16</v>
          </cell>
        </row>
        <row r="21">
          <cell r="F21" t="str">
            <v>KPMG base</v>
          </cell>
          <cell r="G21" t="str">
            <v>Spare 6</v>
          </cell>
          <cell r="H21" t="str">
            <v>Spare 4</v>
          </cell>
          <cell r="I21" t="str">
            <v>Spare 4</v>
          </cell>
          <cell r="J21" t="str">
            <v>Spare 5</v>
          </cell>
          <cell r="K21" t="str">
            <v>Spare 5</v>
          </cell>
          <cell r="L21" t="str">
            <v>Spare 5</v>
          </cell>
          <cell r="M21" t="str">
            <v>Spare 5</v>
          </cell>
          <cell r="N21" t="str">
            <v>FY 16/17</v>
          </cell>
        </row>
        <row r="22">
          <cell r="F22" t="str">
            <v xml:space="preserve">KPMG Low </v>
          </cell>
          <cell r="G22" t="str">
            <v>Spare 7</v>
          </cell>
          <cell r="H22" t="str">
            <v>Spare 5</v>
          </cell>
          <cell r="I22" t="str">
            <v>Spare 5</v>
          </cell>
          <cell r="J22" t="str">
            <v>Spare 6</v>
          </cell>
          <cell r="K22" t="str">
            <v>Spare 6</v>
          </cell>
          <cell r="L22" t="str">
            <v>Spare 6</v>
          </cell>
          <cell r="M22" t="str">
            <v>Spare 6</v>
          </cell>
          <cell r="N22" t="str">
            <v>FY 17/18</v>
          </cell>
        </row>
        <row r="23">
          <cell r="F23" t="str">
            <v>KPMG High</v>
          </cell>
          <cell r="G23" t="str">
            <v>Spare 8</v>
          </cell>
          <cell r="H23" t="str">
            <v>Spare 6</v>
          </cell>
          <cell r="I23" t="str">
            <v>Spare 6</v>
          </cell>
          <cell r="J23" t="str">
            <v>Spare 7</v>
          </cell>
          <cell r="K23" t="str">
            <v>Spare 7</v>
          </cell>
          <cell r="L23" t="str">
            <v>Spare 7</v>
          </cell>
          <cell r="M23" t="str">
            <v>Spare 7</v>
          </cell>
          <cell r="N23" t="str">
            <v>FY 18/19</v>
          </cell>
        </row>
        <row r="24">
          <cell r="N24" t="str">
            <v>FY 19/20</v>
          </cell>
        </row>
        <row r="25">
          <cell r="N25" t="str">
            <v>FY 20/21</v>
          </cell>
        </row>
      </sheetData>
      <sheetData sheetId="4" refreshError="1"/>
      <sheetData sheetId="5" refreshError="1"/>
      <sheetData sheetId="6">
        <row r="34">
          <cell r="H34" t="str">
            <v>2 CPM - PF</v>
          </cell>
        </row>
        <row r="220">
          <cell r="G220" t="str">
            <v>1 - Ofgem RIIO Original</v>
          </cell>
        </row>
      </sheetData>
      <sheetData sheetId="7">
        <row r="300">
          <cell r="F300" t="str">
            <v>CPM Scenario Names</v>
          </cell>
        </row>
        <row r="301">
          <cell r="G301">
            <v>10</v>
          </cell>
        </row>
        <row r="303">
          <cell r="F303" t="str">
            <v>RIIO Scenario Names</v>
          </cell>
        </row>
        <row r="304">
          <cell r="G304">
            <v>10</v>
          </cell>
        </row>
        <row r="308">
          <cell r="G308">
            <v>1000</v>
          </cell>
        </row>
      </sheetData>
      <sheetData sheetId="8">
        <row r="7">
          <cell r="N7" t="str">
            <v>FY 16/17</v>
          </cell>
          <cell r="O7" t="str">
            <v>FY 17/18</v>
          </cell>
          <cell r="P7" t="str">
            <v>FY 18/19</v>
          </cell>
          <cell r="Q7" t="str">
            <v>FY 19/20</v>
          </cell>
          <cell r="R7" t="str">
            <v>FY 20/21</v>
          </cell>
          <cell r="S7" t="str">
            <v>FY 21/22</v>
          </cell>
          <cell r="T7" t="str">
            <v>FY 22/23</v>
          </cell>
          <cell r="U7" t="str">
            <v>FY 23/24</v>
          </cell>
          <cell r="V7" t="str">
            <v>FY 24/25</v>
          </cell>
          <cell r="W7" t="str">
            <v>FY 25/26</v>
          </cell>
          <cell r="X7" t="str">
            <v>FY 26/27</v>
          </cell>
          <cell r="Y7" t="str">
            <v>FY 27/28</v>
          </cell>
          <cell r="Z7" t="str">
            <v>FY 28/29</v>
          </cell>
          <cell r="AA7" t="str">
            <v>FY 29/30</v>
          </cell>
          <cell r="AB7" t="str">
            <v>FY 30/31</v>
          </cell>
          <cell r="AC7" t="str">
            <v>FY 31/32</v>
          </cell>
          <cell r="AD7" t="str">
            <v>FY 32/33</v>
          </cell>
          <cell r="AE7" t="str">
            <v>FY 33/34</v>
          </cell>
          <cell r="AF7" t="str">
            <v>FY 34/35</v>
          </cell>
          <cell r="AG7" t="str">
            <v>FY 35/36</v>
          </cell>
          <cell r="AH7" t="str">
            <v>FY 36/37</v>
          </cell>
          <cell r="AI7" t="str">
            <v>FY 37/38</v>
          </cell>
          <cell r="AJ7" t="str">
            <v>FY 38/39</v>
          </cell>
          <cell r="AK7" t="str">
            <v>FY 39/40</v>
          </cell>
          <cell r="AL7" t="str">
            <v>FY 40/41</v>
          </cell>
          <cell r="AM7" t="str">
            <v>FY 41/42</v>
          </cell>
          <cell r="AN7" t="str">
            <v>FY 42/43</v>
          </cell>
          <cell r="AO7" t="str">
            <v>FY 43/44</v>
          </cell>
          <cell r="AP7" t="str">
            <v>FY 44/45</v>
          </cell>
          <cell r="AQ7" t="str">
            <v>FY 45/46</v>
          </cell>
          <cell r="AR7" t="str">
            <v>FY 46/47</v>
          </cell>
          <cell r="AS7" t="str">
            <v>FY 47/48</v>
          </cell>
          <cell r="AT7" t="str">
            <v>FY 48/49</v>
          </cell>
          <cell r="AU7" t="str">
            <v>FY 49/50</v>
          </cell>
          <cell r="AV7" t="str">
            <v>FY 50/51</v>
          </cell>
          <cell r="AW7" t="str">
            <v>FY 51/52</v>
          </cell>
          <cell r="AX7" t="str">
            <v>FY 52/53</v>
          </cell>
          <cell r="AY7" t="str">
            <v>FY 53/54</v>
          </cell>
          <cell r="AZ7" t="str">
            <v>FY 54/55</v>
          </cell>
          <cell r="BA7" t="str">
            <v>FY 55/56</v>
          </cell>
          <cell r="BB7" t="str">
            <v>FY 56/57</v>
          </cell>
          <cell r="BC7" t="str">
            <v>FY 57/58</v>
          </cell>
          <cell r="BD7" t="str">
            <v>FY 58/59</v>
          </cell>
          <cell r="BE7" t="str">
            <v>FY 59/60</v>
          </cell>
          <cell r="BF7" t="str">
            <v>FY 60/61</v>
          </cell>
          <cell r="BG7" t="str">
            <v>FY 61/62</v>
          </cell>
          <cell r="BH7" t="str">
            <v>FY 62/63</v>
          </cell>
          <cell r="BI7" t="str">
            <v>FY 63/64</v>
          </cell>
          <cell r="BJ7" t="str">
            <v>FY 64/65</v>
          </cell>
          <cell r="BK7" t="str">
            <v>FY 65/66</v>
          </cell>
          <cell r="BL7" t="str">
            <v>FY 66/67</v>
          </cell>
          <cell r="BM7" t="str">
            <v>FY 67/68</v>
          </cell>
          <cell r="BN7" t="str">
            <v>FY 68/69</v>
          </cell>
          <cell r="BO7" t="str">
            <v>FY 69/70</v>
          </cell>
          <cell r="BP7" t="str">
            <v>FY 70/71</v>
          </cell>
          <cell r="BQ7" t="str">
            <v>FY 71/72</v>
          </cell>
          <cell r="BR7" t="str">
            <v>FY 72/73</v>
          </cell>
          <cell r="BS7" t="str">
            <v>FY 73/74</v>
          </cell>
          <cell r="BT7" t="str">
            <v>FY 74/75</v>
          </cell>
          <cell r="BU7" t="str">
            <v>FY 75/76</v>
          </cell>
          <cell r="BV7" t="str">
            <v>FY 76/77</v>
          </cell>
          <cell r="BW7" t="str">
            <v>FY 77/78</v>
          </cell>
          <cell r="BX7" t="str">
            <v>FY 78/79</v>
          </cell>
          <cell r="BY7" t="str">
            <v>FY 79/80</v>
          </cell>
          <cell r="BZ7" t="str">
            <v>FY 80/81</v>
          </cell>
          <cell r="CA7" t="str">
            <v>FY 81/82</v>
          </cell>
          <cell r="CB7" t="str">
            <v>FY 82/83</v>
          </cell>
          <cell r="CC7" t="str">
            <v>FY 83/84</v>
          </cell>
          <cell r="CD7" t="str">
            <v>FY 84/85</v>
          </cell>
          <cell r="CE7" t="str">
            <v>FY 85/86</v>
          </cell>
          <cell r="CF7" t="str">
            <v>FY 86/87</v>
          </cell>
          <cell r="CG7" t="str">
            <v>FY 87/88</v>
          </cell>
          <cell r="CH7" t="str">
            <v>FY 88/89</v>
          </cell>
          <cell r="CI7" t="str">
            <v>FY 89/90</v>
          </cell>
          <cell r="CJ7" t="str">
            <v>FY 90/91</v>
          </cell>
          <cell r="CK7" t="str">
            <v>FY 91/92</v>
          </cell>
          <cell r="CL7" t="str">
            <v>FY 92/93</v>
          </cell>
          <cell r="CM7" t="str">
            <v>FY 93/94</v>
          </cell>
          <cell r="CN7" t="str">
            <v>FY 94/95</v>
          </cell>
          <cell r="CO7" t="str">
            <v>FY 95/96</v>
          </cell>
        </row>
        <row r="16">
          <cell r="G16" t="str">
            <v>Concatenate</v>
          </cell>
        </row>
        <row r="28">
          <cell r="F28">
            <v>10</v>
          </cell>
        </row>
        <row r="40">
          <cell r="F40" t="str">
            <v>RIIO Set Gearing</v>
          </cell>
        </row>
        <row r="41">
          <cell r="F41">
            <v>0.85</v>
          </cell>
        </row>
        <row r="42">
          <cell r="F42">
            <v>0.82499999999999996</v>
          </cell>
        </row>
        <row r="43">
          <cell r="F43">
            <v>0.8</v>
          </cell>
        </row>
        <row r="44">
          <cell r="F44" t="str">
            <v>Spare 4</v>
          </cell>
        </row>
        <row r="45">
          <cell r="F45" t="str">
            <v>Spare 5</v>
          </cell>
        </row>
        <row r="46">
          <cell r="F46" t="str">
            <v>Spare 6</v>
          </cell>
        </row>
        <row r="47">
          <cell r="F47" t="str">
            <v>Spare 7</v>
          </cell>
        </row>
        <row r="48">
          <cell r="F48" t="str">
            <v>Spare 8</v>
          </cell>
        </row>
        <row r="187">
          <cell r="F187" t="str">
            <v>Lifecycle Cost Profile 1</v>
          </cell>
        </row>
        <row r="188">
          <cell r="F188" t="str">
            <v>None</v>
          </cell>
        </row>
      </sheetData>
      <sheetData sheetId="9">
        <row r="108">
          <cell r="L108">
            <v>475.75926287317833</v>
          </cell>
        </row>
      </sheetData>
      <sheetData sheetId="10">
        <row r="143">
          <cell r="L143" t="e">
            <v>#REF!</v>
          </cell>
        </row>
      </sheetData>
      <sheetData sheetId="11">
        <row r="3">
          <cell r="A3">
            <v>0</v>
          </cell>
        </row>
        <row r="6">
          <cell r="L6">
            <v>46</v>
          </cell>
        </row>
        <row r="210">
          <cell r="A210">
            <v>0</v>
          </cell>
        </row>
        <row r="274">
          <cell r="A274">
            <v>0</v>
          </cell>
        </row>
        <row r="370">
          <cell r="I370">
            <v>1016.2950219410824</v>
          </cell>
        </row>
        <row r="371">
          <cell r="A371">
            <v>0</v>
          </cell>
          <cell r="I371">
            <v>1016.2950219410824</v>
          </cell>
        </row>
        <row r="467">
          <cell r="A467">
            <v>0</v>
          </cell>
        </row>
        <row r="525">
          <cell r="A525">
            <v>0</v>
          </cell>
        </row>
        <row r="680">
          <cell r="A680">
            <v>0</v>
          </cell>
        </row>
        <row r="837">
          <cell r="I837">
            <v>0.10998411774635314</v>
          </cell>
        </row>
        <row r="839">
          <cell r="I839">
            <v>0.11</v>
          </cell>
        </row>
        <row r="842">
          <cell r="A842">
            <v>0</v>
          </cell>
        </row>
        <row r="855">
          <cell r="I855">
            <v>9.9937301874160778E-2</v>
          </cell>
        </row>
        <row r="860">
          <cell r="A86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mmary"/>
      <sheetName val="CF"/>
      <sheetName val="Metrics"/>
      <sheetName val="InputC"/>
      <sheetName val="InputPh2"/>
      <sheetName val="Calcs"/>
      <sheetName val="Checks"/>
      <sheetName val="Charts"/>
    </sheetNames>
    <sheetDataSet>
      <sheetData sheetId="0"/>
      <sheetData sheetId="1"/>
      <sheetData sheetId="2"/>
      <sheetData sheetId="3"/>
      <sheetData sheetId="4">
        <row r="5">
          <cell r="F5">
            <v>1</v>
          </cell>
        </row>
        <row r="18">
          <cell r="F18">
            <v>6</v>
          </cell>
        </row>
        <row r="20">
          <cell r="F20">
            <v>12</v>
          </cell>
        </row>
        <row r="21">
          <cell r="F21">
            <v>365.25</v>
          </cell>
        </row>
      </sheetData>
      <sheetData sheetId="5"/>
      <sheetData sheetId="6">
        <row r="1438">
          <cell r="M1438">
            <v>0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Model Map"/>
      <sheetName val="heat map"/>
      <sheetName val="Diagnostic Charts"/>
      <sheetName val="Input_KPIs"/>
      <sheetName val="LUT increases"/>
      <sheetName val="YoY mvmt"/>
      <sheetName val="Inputs&gt;"/>
      <sheetName val="Input_Base"/>
      <sheetName val="Input_1"/>
      <sheetName val="Input_2"/>
      <sheetName val="Input_Live"/>
      <sheetName val="CM"/>
      <sheetName val="Calcs&gt;"/>
      <sheetName val="C_WR"/>
      <sheetName val="C_WN+"/>
      <sheetName val="C_WWN+"/>
      <sheetName val="C_BIO"/>
      <sheetName val="C_Retail"/>
      <sheetName val="C_Average Bill"/>
      <sheetName val="Bill summary"/>
      <sheetName val="C_Bill impact (HH)"/>
      <sheetName val="C_Bill impact (NHH)"/>
      <sheetName val="C_SEW JB impact"/>
      <sheetName val="LT Tariff Profile"/>
      <sheetName val="Outputs&gt;"/>
      <sheetName val="Wholesale Schedule"/>
      <sheetName val="NHH charges+CMOS"/>
      <sheetName val="R Schedule"/>
      <sheetName val="Avg. Wholesale Tariff % Change"/>
      <sheetName val="Retail Schedule"/>
      <sheetName val="Special Agreements"/>
      <sheetName val="Bill impact (HH)"/>
      <sheetName val="Bill impact (NHH)"/>
      <sheetName val="Ofwat&gt;"/>
      <sheetName val="Water_NHH (Measured)"/>
      <sheetName val="Water_NHH (Unmeasured)"/>
      <sheetName val="Sewerage_NHH (Measured)"/>
      <sheetName val="Sewerage_NHH (Unmeasured)"/>
      <sheetName val="Sewerage_TE"/>
      <sheetName val="Of_Average bills"/>
      <sheetName val="Of_Special Agr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N6" t="str">
            <v>2021 / 22</v>
          </cell>
          <cell r="O6" t="str">
            <v>2022 / 23</v>
          </cell>
          <cell r="P6" t="str">
            <v>2023 / 24</v>
          </cell>
          <cell r="Q6" t="str">
            <v>2024 / 25</v>
          </cell>
          <cell r="R6" t="str">
            <v>2025 / 26</v>
          </cell>
          <cell r="S6" t="str">
            <v>2026 / 27</v>
          </cell>
          <cell r="T6" t="str">
            <v>2027 / 28</v>
          </cell>
          <cell r="U6" t="str">
            <v>2028 / 29</v>
          </cell>
          <cell r="V6" t="str">
            <v>2029 / 30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s"/>
      <sheetName val="Inp_Fin"/>
      <sheetName val="Tables for report"/>
      <sheetName val="Ratio analysis"/>
      <sheetName val="Graphs"/>
      <sheetName val="Div Yield"/>
      <sheetName val="Southern scenarios"/>
      <sheetName val="Credit Risk Calculation"/>
      <sheetName val="Moodys"/>
      <sheetName val="Outputs"/>
      <sheetName val="OpcoFin"/>
      <sheetName val="Variance"/>
      <sheetName val="Inp_Notional"/>
      <sheetName val="OpCo"/>
      <sheetName val="Ops"/>
      <sheetName val="Cover"/>
      <sheetName val="Midco"/>
      <sheetName val="HoldCo"/>
      <sheetName val="Topco"/>
      <sheetName val="Dashboard"/>
      <sheetName val="RA output"/>
      <sheetName val="Sens sum"/>
      <sheetName val="Cash waterfall"/>
      <sheetName val="Cash waterfall_simp"/>
      <sheetName val="Workings"/>
      <sheetName val="Inp_Gen"/>
      <sheetName val="Inp_T"/>
      <sheetName val="Retail"/>
      <sheetName val="HoldcoFin"/>
      <sheetName val="Tax"/>
      <sheetName val="NPV"/>
      <sheetName val="Wat"/>
      <sheetName val="Timing"/>
      <sheetName val="Checks"/>
      <sheetName val="Tech"/>
      <sheetName val="Change log"/>
      <sheetName val="Class B economics"/>
    </sheetNames>
    <sheetDataSet>
      <sheetData sheetId="0">
        <row r="7">
          <cell r="G7">
            <v>14</v>
          </cell>
        </row>
      </sheetData>
      <sheetData sheetId="1">
        <row r="21">
          <cell r="D21" t="str">
            <v>Base case</v>
          </cell>
        </row>
      </sheetData>
      <sheetData sheetId="2">
        <row r="5">
          <cell r="G5">
            <v>0.98031900384780879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023">
          <cell r="J1023">
            <v>12514.1847</v>
          </cell>
        </row>
      </sheetData>
      <sheetData sheetId="11"/>
      <sheetData sheetId="12"/>
      <sheetData sheetId="13"/>
      <sheetData sheetId="14"/>
      <sheetData sheetId="15"/>
      <sheetData sheetId="16">
        <row r="25">
          <cell r="F25">
            <v>0</v>
          </cell>
        </row>
      </sheetData>
      <sheetData sheetId="17"/>
      <sheetData sheetId="18">
        <row r="27">
          <cell r="R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13">
          <cell r="F13">
            <v>5</v>
          </cell>
        </row>
      </sheetData>
      <sheetData sheetId="26">
        <row r="209">
          <cell r="D209" t="str">
            <v>Base case</v>
          </cell>
        </row>
      </sheetData>
      <sheetData sheetId="27"/>
      <sheetData sheetId="28"/>
      <sheetData sheetId="29"/>
      <sheetData sheetId="30"/>
      <sheetData sheetId="31"/>
      <sheetData sheetId="32">
        <row r="4">
          <cell r="K4">
            <v>40269</v>
          </cell>
        </row>
      </sheetData>
      <sheetData sheetId="33">
        <row r="24">
          <cell r="G24">
            <v>2</v>
          </cell>
        </row>
      </sheetData>
      <sheetData sheetId="34">
        <row r="10">
          <cell r="F10" t="str">
            <v>DRAFT model</v>
          </cell>
        </row>
      </sheetData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2CD8-F03C-4B81-B1FF-02E2E61B816D}">
  <sheetPr>
    <tabColor rgb="FFFFC000"/>
  </sheetPr>
  <dimension ref="A1:K165"/>
  <sheetViews>
    <sheetView tabSelected="1" topLeftCell="A32" zoomScaleNormal="100" workbookViewId="0">
      <selection activeCell="D39" sqref="D39"/>
    </sheetView>
  </sheetViews>
  <sheetFormatPr defaultRowHeight="14.5" x14ac:dyDescent="0.35"/>
  <cols>
    <col min="1" max="1" width="8.7265625" style="16"/>
    <col min="2" max="2" width="43.7265625" style="2" customWidth="1"/>
    <col min="3" max="3" width="10.54296875" style="2" bestFit="1" customWidth="1"/>
    <col min="4" max="4" width="11.54296875" style="2" bestFit="1" customWidth="1"/>
    <col min="5" max="5" width="29.453125" style="2" customWidth="1"/>
    <col min="6" max="6" width="37.453125" style="2" customWidth="1"/>
    <col min="7" max="7" width="6.54296875" style="2" customWidth="1"/>
    <col min="8" max="8" width="36.26953125" style="2" bestFit="1" customWidth="1"/>
    <col min="10" max="10" width="13.7265625" style="3" bestFit="1" customWidth="1"/>
  </cols>
  <sheetData>
    <row r="1" spans="2:11" ht="15.75" customHeight="1" x14ac:dyDescent="0.35">
      <c r="B1" s="1" t="s">
        <v>0</v>
      </c>
    </row>
    <row r="2" spans="2:11" x14ac:dyDescent="0.35">
      <c r="B2" s="4" t="s">
        <v>1</v>
      </c>
      <c r="C2" s="5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  <c r="J2" s="3" t="s">
        <v>8</v>
      </c>
    </row>
    <row r="3" spans="2:11" x14ac:dyDescent="0.35">
      <c r="B3" s="7"/>
      <c r="C3" s="8"/>
      <c r="D3" s="8" t="s">
        <v>9</v>
      </c>
      <c r="E3" s="9"/>
      <c r="F3" s="9"/>
      <c r="G3" s="9"/>
      <c r="H3" s="9"/>
      <c r="J3" s="3" t="s">
        <v>9</v>
      </c>
    </row>
    <row r="4" spans="2:11" x14ac:dyDescent="0.35">
      <c r="B4" s="10" t="s">
        <v>10</v>
      </c>
      <c r="C4" s="8"/>
      <c r="D4" s="8"/>
      <c r="E4" s="10" t="str">
        <f>B4</f>
        <v>Measured Water Supply</v>
      </c>
      <c r="F4" s="10"/>
      <c r="G4" s="9"/>
      <c r="H4" s="9"/>
    </row>
    <row r="5" spans="2:11" x14ac:dyDescent="0.35">
      <c r="B5" s="7" t="s">
        <v>11</v>
      </c>
    </row>
    <row r="6" spans="2:11" x14ac:dyDescent="0.35">
      <c r="B6" s="2" t="s">
        <v>12</v>
      </c>
      <c r="C6" s="11" t="s">
        <v>13</v>
      </c>
      <c r="D6" s="12">
        <v>2.6469999999999998</v>
      </c>
      <c r="E6" s="2" t="s">
        <v>14</v>
      </c>
      <c r="F6" s="2" t="s">
        <v>15</v>
      </c>
      <c r="G6" s="2" t="s">
        <v>16</v>
      </c>
      <c r="H6" s="2" t="s">
        <v>17</v>
      </c>
      <c r="J6" s="3">
        <v>1.5916060000000001</v>
      </c>
      <c r="K6" s="13">
        <f>(D6-J6)/J6</f>
        <v>0.66310003857738642</v>
      </c>
    </row>
    <row r="7" spans="2:11" x14ac:dyDescent="0.35">
      <c r="B7" s="2" t="s">
        <v>18</v>
      </c>
      <c r="C7" s="11" t="s">
        <v>13</v>
      </c>
      <c r="D7" s="12">
        <v>2.6469999999999998</v>
      </c>
      <c r="E7" s="2" t="s">
        <v>19</v>
      </c>
      <c r="F7" s="2" t="s">
        <v>20</v>
      </c>
      <c r="G7" s="2" t="s">
        <v>16</v>
      </c>
      <c r="H7" s="2" t="s">
        <v>17</v>
      </c>
      <c r="K7" s="13"/>
    </row>
    <row r="8" spans="2:11" x14ac:dyDescent="0.35">
      <c r="B8" s="2" t="s">
        <v>21</v>
      </c>
      <c r="C8" s="11" t="s">
        <v>13</v>
      </c>
      <c r="D8" s="12">
        <v>2.7349999999999999</v>
      </c>
      <c r="E8" s="2" t="s">
        <v>22</v>
      </c>
      <c r="F8" s="2" t="s">
        <v>23</v>
      </c>
      <c r="G8" s="2" t="s">
        <v>16</v>
      </c>
      <c r="H8" s="2" t="s">
        <v>17</v>
      </c>
      <c r="J8" s="3">
        <v>1.682096</v>
      </c>
      <c r="K8" s="13">
        <f>(D8-J8)/J8</f>
        <v>0.62594762724600728</v>
      </c>
    </row>
    <row r="9" spans="2:11" x14ac:dyDescent="0.35">
      <c r="B9" s="7" t="s">
        <v>24</v>
      </c>
      <c r="C9" s="11"/>
      <c r="D9" s="14"/>
    </row>
    <row r="10" spans="2:11" x14ac:dyDescent="0.35">
      <c r="B10" s="2" t="s">
        <v>25</v>
      </c>
      <c r="C10" s="11" t="s">
        <v>26</v>
      </c>
      <c r="D10" s="14">
        <v>23.837402267579471</v>
      </c>
      <c r="E10" s="2" t="s">
        <v>27</v>
      </c>
      <c r="F10" s="2" t="s">
        <v>15</v>
      </c>
      <c r="G10" s="2" t="s">
        <v>28</v>
      </c>
      <c r="H10" s="2" t="s">
        <v>29</v>
      </c>
      <c r="J10" s="3">
        <v>25.42023560455652</v>
      </c>
      <c r="K10" s="13">
        <f>(D10-J10)/J10</f>
        <v>-6.2266666666666554E-2</v>
      </c>
    </row>
    <row r="11" spans="2:11" x14ac:dyDescent="0.35">
      <c r="B11" s="2" t="s">
        <v>18</v>
      </c>
      <c r="C11" s="11" t="s">
        <v>26</v>
      </c>
      <c r="D11" s="14">
        <v>23.837402267579471</v>
      </c>
      <c r="E11" s="2" t="s">
        <v>30</v>
      </c>
      <c r="F11" s="2" t="s">
        <v>20</v>
      </c>
      <c r="G11" s="2" t="s">
        <v>28</v>
      </c>
      <c r="H11" s="2" t="s">
        <v>29</v>
      </c>
      <c r="K11" s="13"/>
    </row>
    <row r="12" spans="2:11" x14ac:dyDescent="0.35">
      <c r="B12" s="2" t="s">
        <v>21</v>
      </c>
      <c r="C12" s="11" t="s">
        <v>26</v>
      </c>
      <c r="D12" s="14">
        <v>104.67728821850116</v>
      </c>
      <c r="E12" s="2" t="s">
        <v>31</v>
      </c>
      <c r="F12" s="2" t="s">
        <v>23</v>
      </c>
      <c r="G12" s="2" t="s">
        <v>28</v>
      </c>
      <c r="H12" s="2" t="s">
        <v>29</v>
      </c>
      <c r="J12" s="3">
        <v>111.62799113305255</v>
      </c>
      <c r="K12" s="13">
        <f>(D12-J12)/J12</f>
        <v>-6.2266666666666491E-2</v>
      </c>
    </row>
    <row r="13" spans="2:11" x14ac:dyDescent="0.35">
      <c r="B13" s="7" t="s">
        <v>32</v>
      </c>
      <c r="C13" s="11"/>
      <c r="D13" s="14"/>
    </row>
    <row r="14" spans="2:11" ht="29" x14ac:dyDescent="0.35">
      <c r="B14" s="2" t="s">
        <v>33</v>
      </c>
      <c r="C14" s="11" t="s">
        <v>13</v>
      </c>
      <c r="D14" s="12">
        <v>2.5880000000000001</v>
      </c>
      <c r="E14" s="2" t="s">
        <v>34</v>
      </c>
      <c r="F14" s="15" t="s">
        <v>35</v>
      </c>
      <c r="G14" s="2" t="s">
        <v>16</v>
      </c>
      <c r="H14" s="2" t="s">
        <v>17</v>
      </c>
      <c r="J14" s="3">
        <v>1.5798290000000001</v>
      </c>
      <c r="K14" s="13">
        <f>(D14-J14)/J14</f>
        <v>0.6381519772076597</v>
      </c>
    </row>
    <row r="15" spans="2:11" ht="29" x14ac:dyDescent="0.35">
      <c r="B15" s="2" t="s">
        <v>36</v>
      </c>
      <c r="C15" s="11" t="s">
        <v>13</v>
      </c>
      <c r="D15" s="12">
        <v>2.5880000000000001</v>
      </c>
      <c r="E15" s="2" t="s">
        <v>37</v>
      </c>
      <c r="F15" s="15" t="s">
        <v>38</v>
      </c>
      <c r="G15" s="2" t="s">
        <v>16</v>
      </c>
      <c r="H15" s="2" t="s">
        <v>17</v>
      </c>
      <c r="J15" s="3">
        <v>1.5798290000000001</v>
      </c>
      <c r="K15" s="13">
        <f t="shared" ref="K15:K23" si="0">(D15-J15)/J15</f>
        <v>0.6381519772076597</v>
      </c>
    </row>
    <row r="16" spans="2:11" ht="29" x14ac:dyDescent="0.35">
      <c r="B16" s="2" t="s">
        <v>39</v>
      </c>
      <c r="C16" s="11" t="s">
        <v>13</v>
      </c>
      <c r="D16" s="12">
        <v>2.4779999999999998</v>
      </c>
      <c r="E16" s="2" t="s">
        <v>40</v>
      </c>
      <c r="F16" s="15" t="s">
        <v>41</v>
      </c>
      <c r="G16" s="2" t="s">
        <v>16</v>
      </c>
      <c r="H16" s="2" t="s">
        <v>17</v>
      </c>
      <c r="J16" s="3">
        <v>1.493193</v>
      </c>
      <c r="K16" s="13">
        <f t="shared" si="0"/>
        <v>0.65953095145771501</v>
      </c>
    </row>
    <row r="17" spans="1:11" ht="29" x14ac:dyDescent="0.35">
      <c r="B17" s="2" t="s">
        <v>42</v>
      </c>
      <c r="C17" s="11" t="s">
        <v>13</v>
      </c>
      <c r="D17" s="12">
        <v>2.4779999999999998</v>
      </c>
      <c r="E17" s="2" t="s">
        <v>43</v>
      </c>
      <c r="F17" s="15" t="s">
        <v>44</v>
      </c>
      <c r="G17" s="2" t="s">
        <v>16</v>
      </c>
      <c r="H17" s="2" t="s">
        <v>17</v>
      </c>
      <c r="J17" s="3">
        <v>1.493193</v>
      </c>
      <c r="K17" s="13">
        <f t="shared" si="0"/>
        <v>0.65953095145771501</v>
      </c>
    </row>
    <row r="18" spans="1:11" ht="29" x14ac:dyDescent="0.35">
      <c r="B18" s="2" t="s">
        <v>45</v>
      </c>
      <c r="C18" s="11" t="s">
        <v>13</v>
      </c>
      <c r="D18" s="12">
        <v>2.3130000000000002</v>
      </c>
      <c r="E18" s="2" t="s">
        <v>46</v>
      </c>
      <c r="F18" s="15" t="s">
        <v>47</v>
      </c>
      <c r="G18" s="2" t="s">
        <v>16</v>
      </c>
      <c r="H18" s="2" t="s">
        <v>17</v>
      </c>
      <c r="J18" s="3">
        <v>1.3177939999999999</v>
      </c>
      <c r="K18" s="13">
        <f t="shared" si="0"/>
        <v>0.75520604889686882</v>
      </c>
    </row>
    <row r="19" spans="1:11" ht="29" x14ac:dyDescent="0.35">
      <c r="B19" s="2" t="s">
        <v>48</v>
      </c>
      <c r="C19" s="11" t="s">
        <v>13</v>
      </c>
      <c r="D19" s="12">
        <v>2.3130000000000002</v>
      </c>
      <c r="E19" s="2" t="s">
        <v>49</v>
      </c>
      <c r="F19" s="15" t="s">
        <v>50</v>
      </c>
      <c r="G19" s="2" t="s">
        <v>16</v>
      </c>
      <c r="H19" s="2" t="s">
        <v>17</v>
      </c>
      <c r="J19" s="3">
        <v>1.3177939999999999</v>
      </c>
      <c r="K19" s="13">
        <f t="shared" si="0"/>
        <v>0.75520604889686882</v>
      </c>
    </row>
    <row r="20" spans="1:11" x14ac:dyDescent="0.35">
      <c r="B20" s="7" t="s">
        <v>51</v>
      </c>
      <c r="C20" s="11"/>
      <c r="D20" s="14"/>
    </row>
    <row r="21" spans="1:11" ht="29" x14ac:dyDescent="0.35">
      <c r="B21" s="2" t="s">
        <v>33</v>
      </c>
      <c r="C21" s="11" t="s">
        <v>26</v>
      </c>
      <c r="D21" s="17">
        <v>839.67728821850119</v>
      </c>
      <c r="E21" s="2" t="s">
        <v>52</v>
      </c>
      <c r="F21" s="15" t="s">
        <v>35</v>
      </c>
      <c r="G21" s="2" t="s">
        <v>28</v>
      </c>
      <c r="H21" s="2" t="s">
        <v>29</v>
      </c>
      <c r="J21" s="3">
        <v>639.08500000000004</v>
      </c>
      <c r="K21" s="13">
        <f t="shared" si="0"/>
        <v>0.31387419235078456</v>
      </c>
    </row>
    <row r="22" spans="1:11" ht="29" x14ac:dyDescent="0.35">
      <c r="B22" s="2" t="s">
        <v>53</v>
      </c>
      <c r="C22" s="11" t="s">
        <v>26</v>
      </c>
      <c r="D22" s="17">
        <v>3039.6772882185014</v>
      </c>
      <c r="E22" s="2" t="s">
        <v>54</v>
      </c>
      <c r="F22" s="15" t="s">
        <v>41</v>
      </c>
      <c r="G22" s="2" t="s">
        <v>28</v>
      </c>
      <c r="H22" s="2" t="s">
        <v>29</v>
      </c>
      <c r="J22" s="3">
        <v>2367.5299999999997</v>
      </c>
      <c r="K22" s="13">
        <f t="shared" si="0"/>
        <v>0.28390233205851739</v>
      </c>
    </row>
    <row r="23" spans="1:11" ht="29" x14ac:dyDescent="0.35">
      <c r="B23" s="2" t="s">
        <v>55</v>
      </c>
      <c r="C23" s="11" t="s">
        <v>26</v>
      </c>
      <c r="D23" s="17">
        <v>19539.677288218503</v>
      </c>
      <c r="E23" s="2" t="s">
        <v>56</v>
      </c>
      <c r="F23" s="15" t="s">
        <v>47</v>
      </c>
      <c r="G23" s="2" t="s">
        <v>28</v>
      </c>
      <c r="H23" s="2" t="s">
        <v>29</v>
      </c>
      <c r="J23" s="3">
        <v>19916.755000000001</v>
      </c>
      <c r="K23" s="13">
        <f t="shared" si="0"/>
        <v>-1.8932688170412187E-2</v>
      </c>
    </row>
    <row r="24" spans="1:11" x14ac:dyDescent="0.35">
      <c r="C24" s="11"/>
      <c r="D24" s="14"/>
    </row>
    <row r="25" spans="1:11" x14ac:dyDescent="0.35">
      <c r="B25" s="10" t="s">
        <v>57</v>
      </c>
      <c r="C25" s="11"/>
      <c r="D25" s="14"/>
      <c r="E25" s="10" t="str">
        <f>B25</f>
        <v>Measured Sewerage Services</v>
      </c>
      <c r="F25" s="10"/>
    </row>
    <row r="26" spans="1:11" s="2" customFormat="1" ht="29" x14ac:dyDescent="0.35">
      <c r="A26" s="16"/>
      <c r="B26" s="15" t="s">
        <v>58</v>
      </c>
      <c r="C26" s="11" t="s">
        <v>13</v>
      </c>
      <c r="D26" s="12">
        <v>3.7949999999999999</v>
      </c>
      <c r="E26" s="2" t="s">
        <v>59</v>
      </c>
      <c r="F26" s="15" t="s">
        <v>60</v>
      </c>
      <c r="G26" s="2" t="s">
        <v>61</v>
      </c>
      <c r="H26" s="2" t="s">
        <v>17</v>
      </c>
      <c r="J26" s="18">
        <v>2.1760000000000002</v>
      </c>
      <c r="K26" s="13">
        <f t="shared" ref="K26" si="1">(D26-J26)/J26</f>
        <v>0.74402573529411753</v>
      </c>
    </row>
    <row r="27" spans="1:11" s="34" customFormat="1" ht="29" x14ac:dyDescent="0.35">
      <c r="A27" s="32"/>
      <c r="B27" s="33" t="s">
        <v>58</v>
      </c>
      <c r="C27" s="11" t="s">
        <v>13</v>
      </c>
      <c r="D27" s="12">
        <v>3.7949999999999999</v>
      </c>
      <c r="E27" s="34" t="s">
        <v>62</v>
      </c>
      <c r="F27" s="33" t="s">
        <v>63</v>
      </c>
      <c r="G27" s="34" t="s">
        <v>61</v>
      </c>
      <c r="H27" s="34" t="s">
        <v>17</v>
      </c>
      <c r="J27" s="24"/>
    </row>
    <row r="28" spans="1:11" s="2" customFormat="1" x14ac:dyDescent="0.35">
      <c r="A28" s="16"/>
      <c r="B28" s="7" t="s">
        <v>64</v>
      </c>
      <c r="C28" s="11"/>
      <c r="D28" s="14"/>
      <c r="J28" s="18"/>
    </row>
    <row r="29" spans="1:11" s="2" customFormat="1" ht="29" x14ac:dyDescent="0.35">
      <c r="A29" s="16"/>
      <c r="B29" s="15" t="s">
        <v>65</v>
      </c>
      <c r="C29" s="11" t="s">
        <v>13</v>
      </c>
      <c r="D29" s="12">
        <v>3.1310000000000002</v>
      </c>
      <c r="E29" s="2" t="s">
        <v>66</v>
      </c>
      <c r="F29" s="15" t="s">
        <v>67</v>
      </c>
      <c r="G29" s="2" t="s">
        <v>61</v>
      </c>
      <c r="H29" s="2" t="s">
        <v>17</v>
      </c>
      <c r="J29" s="18">
        <v>1.57887</v>
      </c>
      <c r="K29" s="13">
        <f t="shared" ref="K29:K31" si="2">(D29-J29)/J29</f>
        <v>0.9830638367946698</v>
      </c>
    </row>
    <row r="30" spans="1:11" s="2" customFormat="1" x14ac:dyDescent="0.35">
      <c r="A30" s="16"/>
      <c r="B30" s="15" t="s">
        <v>65</v>
      </c>
      <c r="C30" s="11" t="s">
        <v>13</v>
      </c>
      <c r="D30" s="12">
        <v>3.1310000000000002</v>
      </c>
      <c r="E30" s="2" t="s">
        <v>68</v>
      </c>
      <c r="F30" s="15" t="s">
        <v>69</v>
      </c>
      <c r="G30" s="2" t="s">
        <v>61</v>
      </c>
      <c r="H30" s="2" t="s">
        <v>17</v>
      </c>
      <c r="J30" s="18">
        <v>1.57887</v>
      </c>
      <c r="K30" s="13">
        <f t="shared" si="2"/>
        <v>0.9830638367946698</v>
      </c>
    </row>
    <row r="31" spans="1:11" s="2" customFormat="1" ht="29" x14ac:dyDescent="0.35">
      <c r="A31" s="16"/>
      <c r="B31" s="15" t="s">
        <v>70</v>
      </c>
      <c r="C31" s="11" t="s">
        <v>26</v>
      </c>
      <c r="D31" s="17">
        <v>66363</v>
      </c>
      <c r="E31" s="2" t="s">
        <v>71</v>
      </c>
      <c r="F31" s="15" t="s">
        <v>67</v>
      </c>
      <c r="G31" s="2" t="s">
        <v>72</v>
      </c>
      <c r="H31" s="2" t="s">
        <v>29</v>
      </c>
      <c r="J31" s="18">
        <v>59754</v>
      </c>
      <c r="K31" s="13">
        <f t="shared" si="2"/>
        <v>0.11060347424440205</v>
      </c>
    </row>
    <row r="32" spans="1:11" x14ac:dyDescent="0.35">
      <c r="C32" s="11"/>
      <c r="D32" s="14"/>
    </row>
    <row r="33" spans="2:11" x14ac:dyDescent="0.35">
      <c r="B33" s="4" t="s">
        <v>1</v>
      </c>
      <c r="C33" s="5" t="s">
        <v>2</v>
      </c>
      <c r="D33" s="5" t="s">
        <v>73</v>
      </c>
      <c r="E33" s="4" t="s">
        <v>4</v>
      </c>
      <c r="F33" s="4" t="s">
        <v>5</v>
      </c>
      <c r="G33" s="4" t="s">
        <v>6</v>
      </c>
      <c r="H33" s="6" t="s">
        <v>7</v>
      </c>
      <c r="J33" s="3" t="s">
        <v>8</v>
      </c>
    </row>
    <row r="34" spans="2:11" x14ac:dyDescent="0.35">
      <c r="B34" s="7"/>
      <c r="C34" s="8"/>
      <c r="D34" s="8" t="s">
        <v>9</v>
      </c>
      <c r="E34" s="9"/>
      <c r="F34" s="9"/>
      <c r="G34" s="9"/>
      <c r="H34" s="9"/>
      <c r="J34" s="3" t="s">
        <v>9</v>
      </c>
    </row>
    <row r="35" spans="2:11" x14ac:dyDescent="0.35">
      <c r="B35" s="7" t="s">
        <v>74</v>
      </c>
      <c r="C35" s="11"/>
      <c r="D35" s="14"/>
    </row>
    <row r="36" spans="2:11" ht="36" customHeight="1" x14ac:dyDescent="0.35">
      <c r="B36" s="2" t="s">
        <v>75</v>
      </c>
      <c r="C36" s="11" t="s">
        <v>26</v>
      </c>
      <c r="D36" s="19">
        <v>40.880000000000003</v>
      </c>
      <c r="E36" s="15" t="s">
        <v>76</v>
      </c>
      <c r="F36" s="15" t="s">
        <v>77</v>
      </c>
      <c r="G36" s="2" t="s">
        <v>78</v>
      </c>
      <c r="H36" s="2" t="s">
        <v>79</v>
      </c>
      <c r="J36" s="3">
        <v>23</v>
      </c>
      <c r="K36" s="13">
        <f t="shared" ref="K36:K42" si="3">(D36-J36)/J36</f>
        <v>0.77739130434782622</v>
      </c>
    </row>
    <row r="37" spans="2:11" ht="29" x14ac:dyDescent="0.35">
      <c r="B37" s="2" t="s">
        <v>80</v>
      </c>
      <c r="C37" s="11" t="s">
        <v>26</v>
      </c>
      <c r="D37" s="19">
        <v>392.45</v>
      </c>
      <c r="E37" s="2" t="s">
        <v>76</v>
      </c>
      <c r="F37" s="15" t="s">
        <v>81</v>
      </c>
      <c r="G37" s="2" t="s">
        <v>78</v>
      </c>
      <c r="H37" s="2" t="s">
        <v>79</v>
      </c>
      <c r="J37" s="3">
        <v>184</v>
      </c>
      <c r="K37" s="13">
        <f t="shared" si="3"/>
        <v>1.1328804347826087</v>
      </c>
    </row>
    <row r="38" spans="2:11" ht="29" x14ac:dyDescent="0.35">
      <c r="B38" s="2" t="s">
        <v>82</v>
      </c>
      <c r="C38" s="11" t="s">
        <v>26</v>
      </c>
      <c r="D38" s="19">
        <v>784.9</v>
      </c>
      <c r="E38" s="2" t="s">
        <v>76</v>
      </c>
      <c r="F38" s="15" t="s">
        <v>83</v>
      </c>
      <c r="G38" s="2" t="s">
        <v>78</v>
      </c>
      <c r="H38" s="2" t="s">
        <v>79</v>
      </c>
      <c r="J38" s="3">
        <v>368</v>
      </c>
      <c r="K38" s="13">
        <f t="shared" si="3"/>
        <v>1.1328804347826087</v>
      </c>
    </row>
    <row r="39" spans="2:11" ht="29" x14ac:dyDescent="0.35">
      <c r="B39" s="2" t="s">
        <v>84</v>
      </c>
      <c r="C39" s="11" t="s">
        <v>26</v>
      </c>
      <c r="D39" s="19">
        <v>981.12</v>
      </c>
      <c r="E39" s="2" t="s">
        <v>76</v>
      </c>
      <c r="F39" s="15" t="s">
        <v>85</v>
      </c>
      <c r="G39" s="2" t="s">
        <v>78</v>
      </c>
      <c r="H39" s="2" t="s">
        <v>79</v>
      </c>
      <c r="J39" s="3">
        <v>460</v>
      </c>
      <c r="K39" s="13">
        <f t="shared" si="3"/>
        <v>1.1328695652173912</v>
      </c>
    </row>
    <row r="40" spans="2:11" ht="29" x14ac:dyDescent="0.35">
      <c r="B40" s="2" t="s">
        <v>86</v>
      </c>
      <c r="C40" s="11" t="s">
        <v>26</v>
      </c>
      <c r="D40" s="19">
        <v>1962.24</v>
      </c>
      <c r="E40" s="2" t="s">
        <v>76</v>
      </c>
      <c r="F40" s="15" t="s">
        <v>87</v>
      </c>
      <c r="G40" s="2" t="s">
        <v>78</v>
      </c>
      <c r="H40" s="2" t="s">
        <v>79</v>
      </c>
      <c r="J40" s="3">
        <v>920</v>
      </c>
      <c r="K40" s="13">
        <f t="shared" si="3"/>
        <v>1.1328695652173912</v>
      </c>
    </row>
    <row r="41" spans="2:11" ht="29" x14ac:dyDescent="0.35">
      <c r="B41" s="2" t="s">
        <v>88</v>
      </c>
      <c r="C41" s="11" t="s">
        <v>26</v>
      </c>
      <c r="D41" s="19">
        <v>2550.91</v>
      </c>
      <c r="E41" s="2" t="s">
        <v>76</v>
      </c>
      <c r="F41" s="15" t="s">
        <v>89</v>
      </c>
      <c r="G41" s="2" t="s">
        <v>78</v>
      </c>
      <c r="H41" s="2" t="s">
        <v>79</v>
      </c>
      <c r="J41" s="3">
        <v>1196</v>
      </c>
      <c r="K41" s="13">
        <f t="shared" si="3"/>
        <v>1.1328678929765885</v>
      </c>
    </row>
    <row r="42" spans="2:11" ht="29" x14ac:dyDescent="0.35">
      <c r="B42" s="2" t="s">
        <v>90</v>
      </c>
      <c r="C42" s="11" t="s">
        <v>26</v>
      </c>
      <c r="D42" s="19">
        <v>6475.39</v>
      </c>
      <c r="E42" s="2" t="s">
        <v>76</v>
      </c>
      <c r="F42" s="15" t="s">
        <v>91</v>
      </c>
      <c r="G42" s="2" t="s">
        <v>78</v>
      </c>
      <c r="H42" s="2" t="s">
        <v>79</v>
      </c>
      <c r="J42" s="3">
        <v>3036</v>
      </c>
      <c r="K42" s="13">
        <f t="shared" si="3"/>
        <v>1.132868906455863</v>
      </c>
    </row>
    <row r="43" spans="2:11" x14ac:dyDescent="0.35">
      <c r="C43" s="11"/>
      <c r="D43" s="19"/>
    </row>
    <row r="44" spans="2:11" ht="31.5" customHeight="1" x14ac:dyDescent="0.35">
      <c r="B44" s="2" t="s">
        <v>75</v>
      </c>
      <c r="C44" s="11" t="s">
        <v>26</v>
      </c>
      <c r="D44" s="19">
        <v>40.880000000000003</v>
      </c>
      <c r="E44" s="15" t="s">
        <v>76</v>
      </c>
      <c r="F44" s="15" t="s">
        <v>92</v>
      </c>
      <c r="G44" s="2" t="s">
        <v>78</v>
      </c>
      <c r="H44" s="2" t="s">
        <v>79</v>
      </c>
      <c r="J44" s="20">
        <v>23</v>
      </c>
      <c r="K44" s="21">
        <f t="shared" ref="K44:K50" si="4">(D44-J44)/J44</f>
        <v>0.77739130434782622</v>
      </c>
    </row>
    <row r="45" spans="2:11" ht="29" x14ac:dyDescent="0.35">
      <c r="B45" s="2" t="s">
        <v>80</v>
      </c>
      <c r="C45" s="11" t="s">
        <v>26</v>
      </c>
      <c r="D45" s="19">
        <v>392.45</v>
      </c>
      <c r="E45" s="2" t="s">
        <v>76</v>
      </c>
      <c r="F45" s="15" t="s">
        <v>93</v>
      </c>
      <c r="G45" s="2" t="s">
        <v>78</v>
      </c>
      <c r="H45" s="2" t="s">
        <v>79</v>
      </c>
      <c r="J45" s="20">
        <v>184</v>
      </c>
      <c r="K45" s="21">
        <f t="shared" si="4"/>
        <v>1.1328804347826087</v>
      </c>
    </row>
    <row r="46" spans="2:11" ht="29" x14ac:dyDescent="0.35">
      <c r="B46" s="2" t="s">
        <v>82</v>
      </c>
      <c r="C46" s="11" t="s">
        <v>26</v>
      </c>
      <c r="D46" s="19">
        <v>784.9</v>
      </c>
      <c r="E46" s="2" t="s">
        <v>76</v>
      </c>
      <c r="F46" s="15" t="s">
        <v>94</v>
      </c>
      <c r="G46" s="2" t="s">
        <v>78</v>
      </c>
      <c r="H46" s="2" t="s">
        <v>79</v>
      </c>
      <c r="J46" s="20">
        <v>368</v>
      </c>
      <c r="K46" s="21">
        <f t="shared" si="4"/>
        <v>1.1328804347826087</v>
      </c>
    </row>
    <row r="47" spans="2:11" ht="29" x14ac:dyDescent="0.35">
      <c r="B47" s="2" t="s">
        <v>84</v>
      </c>
      <c r="C47" s="11" t="s">
        <v>26</v>
      </c>
      <c r="D47" s="19">
        <v>981.12</v>
      </c>
      <c r="E47" s="2" t="s">
        <v>76</v>
      </c>
      <c r="F47" s="15" t="s">
        <v>95</v>
      </c>
      <c r="G47" s="2" t="s">
        <v>78</v>
      </c>
      <c r="H47" s="2" t="s">
        <v>79</v>
      </c>
      <c r="J47" s="20">
        <v>460</v>
      </c>
      <c r="K47" s="21">
        <f t="shared" si="4"/>
        <v>1.1328695652173912</v>
      </c>
    </row>
    <row r="48" spans="2:11" ht="29" x14ac:dyDescent="0.35">
      <c r="B48" s="2" t="s">
        <v>86</v>
      </c>
      <c r="C48" s="11" t="s">
        <v>26</v>
      </c>
      <c r="D48" s="19">
        <v>1962.24</v>
      </c>
      <c r="E48" s="2" t="s">
        <v>76</v>
      </c>
      <c r="F48" s="15" t="s">
        <v>96</v>
      </c>
      <c r="G48" s="2" t="s">
        <v>78</v>
      </c>
      <c r="H48" s="2" t="s">
        <v>79</v>
      </c>
      <c r="J48" s="20">
        <v>920</v>
      </c>
      <c r="K48" s="21">
        <f t="shared" si="4"/>
        <v>1.1328695652173912</v>
      </c>
    </row>
    <row r="49" spans="2:11" ht="29" x14ac:dyDescent="0.35">
      <c r="B49" s="2" t="s">
        <v>88</v>
      </c>
      <c r="C49" s="11" t="s">
        <v>26</v>
      </c>
      <c r="D49" s="19">
        <v>2550.91</v>
      </c>
      <c r="E49" s="2" t="s">
        <v>76</v>
      </c>
      <c r="F49" s="15" t="s">
        <v>97</v>
      </c>
      <c r="G49" s="2" t="s">
        <v>78</v>
      </c>
      <c r="H49" s="2" t="s">
        <v>79</v>
      </c>
      <c r="J49" s="20">
        <v>1196</v>
      </c>
      <c r="K49" s="21">
        <f t="shared" si="4"/>
        <v>1.1328678929765885</v>
      </c>
    </row>
    <row r="50" spans="2:11" ht="29" x14ac:dyDescent="0.35">
      <c r="B50" s="2" t="s">
        <v>90</v>
      </c>
      <c r="C50" s="11" t="s">
        <v>26</v>
      </c>
      <c r="D50" s="19">
        <v>6475.39</v>
      </c>
      <c r="E50" s="2" t="s">
        <v>76</v>
      </c>
      <c r="F50" s="15" t="s">
        <v>98</v>
      </c>
      <c r="G50" s="2" t="s">
        <v>78</v>
      </c>
      <c r="H50" s="2" t="s">
        <v>79</v>
      </c>
      <c r="J50" s="20">
        <v>3036</v>
      </c>
      <c r="K50" s="21">
        <f t="shared" si="4"/>
        <v>1.132868906455863</v>
      </c>
    </row>
    <row r="51" spans="2:11" x14ac:dyDescent="0.35">
      <c r="C51" s="11"/>
      <c r="D51" s="19"/>
      <c r="F51" s="15"/>
      <c r="K51" s="13"/>
    </row>
    <row r="52" spans="2:11" ht="29" x14ac:dyDescent="0.35">
      <c r="B52" s="7" t="s">
        <v>99</v>
      </c>
      <c r="C52" s="11" t="s">
        <v>26</v>
      </c>
      <c r="D52" s="19">
        <v>20.440000000000001</v>
      </c>
      <c r="E52" s="2" t="s">
        <v>100</v>
      </c>
      <c r="F52" s="15" t="s">
        <v>101</v>
      </c>
      <c r="G52" s="2" t="s">
        <v>102</v>
      </c>
      <c r="H52" s="2" t="s">
        <v>103</v>
      </c>
      <c r="J52" s="3">
        <v>11.5</v>
      </c>
      <c r="K52" s="13">
        <f t="shared" ref="K52" si="5">(D52-J52)/J52</f>
        <v>0.77739130434782622</v>
      </c>
    </row>
    <row r="53" spans="2:11" ht="29" x14ac:dyDescent="0.35">
      <c r="B53" s="2" t="s">
        <v>99</v>
      </c>
      <c r="C53" s="11" t="s">
        <v>26</v>
      </c>
      <c r="D53" s="19">
        <v>20.440000000000001</v>
      </c>
      <c r="E53" s="2" t="s">
        <v>104</v>
      </c>
      <c r="F53" s="15" t="s">
        <v>105</v>
      </c>
      <c r="G53" s="2" t="s">
        <v>102</v>
      </c>
      <c r="H53" s="2" t="s">
        <v>103</v>
      </c>
      <c r="J53" s="20"/>
    </row>
    <row r="54" spans="2:11" x14ac:dyDescent="0.35">
      <c r="B54" s="10" t="s">
        <v>106</v>
      </c>
      <c r="C54" s="11"/>
      <c r="D54" s="19"/>
      <c r="E54" s="10" t="str">
        <f>B54</f>
        <v>Trade Effluent</v>
      </c>
    </row>
    <row r="55" spans="2:11" x14ac:dyDescent="0.35">
      <c r="B55" s="2" t="s">
        <v>107</v>
      </c>
      <c r="C55" s="11"/>
      <c r="D55" s="19"/>
    </row>
    <row r="56" spans="2:11" x14ac:dyDescent="0.35">
      <c r="B56" s="2" t="s">
        <v>108</v>
      </c>
      <c r="C56" s="11" t="s">
        <v>13</v>
      </c>
      <c r="D56" s="22">
        <v>0.99770000000000003</v>
      </c>
      <c r="E56" s="2" t="s">
        <v>109</v>
      </c>
      <c r="F56" s="2" t="s">
        <v>110</v>
      </c>
      <c r="G56" s="2" t="s">
        <v>111</v>
      </c>
      <c r="H56" s="2" t="s">
        <v>112</v>
      </c>
      <c r="J56" s="23">
        <v>0.56169999999999998</v>
      </c>
      <c r="K56" s="13">
        <f t="shared" ref="K56:K67" si="6">(D56-J56)/J56</f>
        <v>0.7762150614206873</v>
      </c>
    </row>
    <row r="57" spans="2:11" x14ac:dyDescent="0.35">
      <c r="B57" s="2" t="s">
        <v>113</v>
      </c>
      <c r="C57" s="11" t="s">
        <v>13</v>
      </c>
      <c r="D57" s="22">
        <v>0.84399999999999997</v>
      </c>
      <c r="E57" s="2" t="s">
        <v>114</v>
      </c>
      <c r="F57" s="2" t="s">
        <v>110</v>
      </c>
      <c r="G57" s="2" t="s">
        <v>115</v>
      </c>
      <c r="H57" s="2" t="s">
        <v>112</v>
      </c>
      <c r="J57" s="23">
        <v>0.47520000000000001</v>
      </c>
      <c r="K57" s="13">
        <f t="shared" si="6"/>
        <v>0.77609427609427595</v>
      </c>
    </row>
    <row r="58" spans="2:11" ht="29" x14ac:dyDescent="0.35">
      <c r="B58" s="15" t="s">
        <v>116</v>
      </c>
      <c r="C58" s="11" t="s">
        <v>13</v>
      </c>
      <c r="D58" s="22">
        <v>0.95879999999999999</v>
      </c>
      <c r="E58" s="2" t="s">
        <v>117</v>
      </c>
      <c r="F58" s="2" t="s">
        <v>110</v>
      </c>
      <c r="G58" s="2" t="s">
        <v>118</v>
      </c>
      <c r="H58" s="2" t="s">
        <v>112</v>
      </c>
      <c r="J58" s="23">
        <v>0.53990000000000005</v>
      </c>
      <c r="K58" s="13">
        <f t="shared" si="6"/>
        <v>0.77588442304130378</v>
      </c>
    </row>
    <row r="59" spans="2:11" ht="29" x14ac:dyDescent="0.35">
      <c r="B59" s="15" t="s">
        <v>119</v>
      </c>
      <c r="C59" s="11" t="s">
        <v>13</v>
      </c>
      <c r="D59" s="22">
        <v>0.49530000000000002</v>
      </c>
      <c r="E59" s="2" t="s">
        <v>120</v>
      </c>
      <c r="F59" s="2" t="s">
        <v>110</v>
      </c>
      <c r="G59" s="2" t="s">
        <v>121</v>
      </c>
      <c r="H59" s="2" t="s">
        <v>112</v>
      </c>
      <c r="J59" s="23">
        <v>0.3357</v>
      </c>
      <c r="K59" s="13">
        <f t="shared" si="6"/>
        <v>0.47542448614834681</v>
      </c>
    </row>
    <row r="60" spans="2:11" ht="29" x14ac:dyDescent="0.35">
      <c r="B60" s="15" t="s">
        <v>122</v>
      </c>
      <c r="C60" s="11" t="s">
        <v>13</v>
      </c>
      <c r="D60" s="22">
        <v>0.12690000000000001</v>
      </c>
      <c r="E60" s="2" t="s">
        <v>123</v>
      </c>
      <c r="F60" s="2" t="s">
        <v>110</v>
      </c>
      <c r="G60" s="2" t="s">
        <v>124</v>
      </c>
      <c r="H60" s="2" t="s">
        <v>112</v>
      </c>
      <c r="J60" s="23">
        <v>7.1499999999999994E-2</v>
      </c>
      <c r="K60" s="13">
        <f t="shared" si="6"/>
        <v>0.7748251748251751</v>
      </c>
    </row>
    <row r="61" spans="2:11" x14ac:dyDescent="0.35">
      <c r="B61" s="2" t="s">
        <v>125</v>
      </c>
      <c r="C61" s="11" t="s">
        <v>13</v>
      </c>
      <c r="D61" s="22">
        <v>6.9434999999999997E-2</v>
      </c>
      <c r="E61" s="2" t="s">
        <v>126</v>
      </c>
      <c r="F61" s="2" t="s">
        <v>110</v>
      </c>
      <c r="G61" s="2" t="s">
        <v>127</v>
      </c>
      <c r="H61" s="2" t="s">
        <v>112</v>
      </c>
      <c r="J61" s="23">
        <v>0.04</v>
      </c>
      <c r="K61" s="13">
        <f t="shared" si="6"/>
        <v>0.73587499999999983</v>
      </c>
    </row>
    <row r="62" spans="2:11" hidden="1" x14ac:dyDescent="0.35">
      <c r="B62" s="2" t="s">
        <v>113</v>
      </c>
      <c r="C62" s="11" t="s">
        <v>13</v>
      </c>
      <c r="D62" s="22">
        <v>0.84399999999999997</v>
      </c>
      <c r="E62" s="2" t="s">
        <v>128</v>
      </c>
      <c r="F62" s="2" t="s">
        <v>129</v>
      </c>
      <c r="G62" s="2" t="s">
        <v>115</v>
      </c>
      <c r="H62" s="2" t="s">
        <v>112</v>
      </c>
      <c r="J62" s="23">
        <v>0.47520000000000001</v>
      </c>
      <c r="K62" s="13">
        <f t="shared" si="6"/>
        <v>0.77609427609427595</v>
      </c>
    </row>
    <row r="63" spans="2:11" ht="29" hidden="1" x14ac:dyDescent="0.35">
      <c r="B63" s="15" t="s">
        <v>116</v>
      </c>
      <c r="C63" s="11" t="s">
        <v>13</v>
      </c>
      <c r="D63" s="22">
        <v>0.95879999999999999</v>
      </c>
      <c r="E63" s="2" t="s">
        <v>130</v>
      </c>
      <c r="F63" s="2" t="s">
        <v>129</v>
      </c>
      <c r="G63" s="2" t="s">
        <v>118</v>
      </c>
      <c r="H63" s="2" t="s">
        <v>112</v>
      </c>
      <c r="J63" s="23">
        <v>0.53990000000000005</v>
      </c>
      <c r="K63" s="13">
        <f t="shared" si="6"/>
        <v>0.77588442304130378</v>
      </c>
    </row>
    <row r="64" spans="2:11" ht="29" hidden="1" x14ac:dyDescent="0.35">
      <c r="B64" s="15" t="s">
        <v>119</v>
      </c>
      <c r="C64" s="11" t="s">
        <v>13</v>
      </c>
      <c r="D64" s="22">
        <v>0.49530000000000002</v>
      </c>
      <c r="E64" s="2" t="s">
        <v>131</v>
      </c>
      <c r="F64" s="2" t="s">
        <v>129</v>
      </c>
      <c r="G64" s="2" t="s">
        <v>121</v>
      </c>
      <c r="H64" s="2" t="s">
        <v>112</v>
      </c>
      <c r="J64" s="23">
        <v>0.3357</v>
      </c>
      <c r="K64" s="13">
        <f t="shared" si="6"/>
        <v>0.47542448614834681</v>
      </c>
    </row>
    <row r="65" spans="2:11" ht="29" hidden="1" x14ac:dyDescent="0.35">
      <c r="B65" s="15" t="s">
        <v>122</v>
      </c>
      <c r="C65" s="11" t="s">
        <v>13</v>
      </c>
      <c r="D65" s="22">
        <v>0.12690000000000001</v>
      </c>
      <c r="E65" s="2" t="s">
        <v>132</v>
      </c>
      <c r="F65" s="2" t="s">
        <v>129</v>
      </c>
      <c r="G65" s="2" t="s">
        <v>124</v>
      </c>
      <c r="H65" s="2" t="s">
        <v>112</v>
      </c>
      <c r="J65" s="23">
        <v>7.1499999999999994E-2</v>
      </c>
      <c r="K65" s="13">
        <f t="shared" si="6"/>
        <v>0.7748251748251751</v>
      </c>
    </row>
    <row r="66" spans="2:11" hidden="1" x14ac:dyDescent="0.35">
      <c r="B66" s="2" t="s">
        <v>125</v>
      </c>
      <c r="C66" s="11" t="s">
        <v>13</v>
      </c>
      <c r="D66" s="22">
        <v>6.9434999999999997E-2</v>
      </c>
      <c r="E66" s="2" t="s">
        <v>133</v>
      </c>
      <c r="F66" s="2" t="s">
        <v>129</v>
      </c>
      <c r="G66" s="2" t="s">
        <v>127</v>
      </c>
      <c r="H66" s="2" t="s">
        <v>112</v>
      </c>
      <c r="J66" s="23">
        <v>0.04</v>
      </c>
      <c r="K66" s="13">
        <f t="shared" si="6"/>
        <v>0.73587499999999983</v>
      </c>
    </row>
    <row r="67" spans="2:11" x14ac:dyDescent="0.35">
      <c r="C67" s="11"/>
      <c r="D67" s="19"/>
      <c r="K67" s="13"/>
    </row>
    <row r="68" spans="2:11" x14ac:dyDescent="0.35">
      <c r="C68" s="11"/>
      <c r="D68" s="19"/>
    </row>
    <row r="69" spans="2:11" x14ac:dyDescent="0.35">
      <c r="B69" s="4" t="s">
        <v>1</v>
      </c>
      <c r="C69" s="5" t="s">
        <v>2</v>
      </c>
      <c r="D69" s="5" t="s">
        <v>134</v>
      </c>
      <c r="E69" s="4" t="s">
        <v>4</v>
      </c>
      <c r="F69" s="4" t="s">
        <v>5</v>
      </c>
      <c r="G69" s="4" t="s">
        <v>6</v>
      </c>
      <c r="H69" s="6" t="s">
        <v>7</v>
      </c>
      <c r="J69" s="3" t="s">
        <v>8</v>
      </c>
    </row>
    <row r="70" spans="2:11" x14ac:dyDescent="0.35">
      <c r="B70" s="7" t="s">
        <v>106</v>
      </c>
      <c r="C70" s="8"/>
      <c r="D70" s="8" t="s">
        <v>9</v>
      </c>
      <c r="E70" s="9"/>
      <c r="F70" s="9"/>
      <c r="G70" s="9"/>
      <c r="H70" s="9"/>
      <c r="J70" s="3" t="s">
        <v>9</v>
      </c>
    </row>
    <row r="71" spans="2:11" ht="28.5" customHeight="1" x14ac:dyDescent="0.35">
      <c r="B71" s="7" t="s">
        <v>135</v>
      </c>
      <c r="C71" s="11"/>
      <c r="D71" s="19"/>
    </row>
    <row r="72" spans="2:11" x14ac:dyDescent="0.35">
      <c r="B72" s="2" t="s">
        <v>136</v>
      </c>
      <c r="C72" s="24" t="s">
        <v>26</v>
      </c>
      <c r="D72" s="19">
        <v>106.99507632</v>
      </c>
      <c r="E72" s="2" t="s">
        <v>137</v>
      </c>
      <c r="F72" s="2" t="s">
        <v>138</v>
      </c>
      <c r="G72" s="2" t="s">
        <v>139</v>
      </c>
      <c r="H72" s="2" t="s">
        <v>140</v>
      </c>
      <c r="J72" s="3">
        <v>60.720000000000006</v>
      </c>
      <c r="K72" s="13">
        <f t="shared" ref="K72:K97" si="7">(D72-J72)/J72</f>
        <v>0.76210599999999973</v>
      </c>
    </row>
    <row r="73" spans="2:11" x14ac:dyDescent="0.35">
      <c r="B73" s="2" t="s">
        <v>141</v>
      </c>
      <c r="C73" s="24" t="s">
        <v>26</v>
      </c>
      <c r="D73" s="19">
        <v>272.35110335999997</v>
      </c>
      <c r="E73" s="2" t="s">
        <v>137</v>
      </c>
      <c r="F73" s="2" t="s">
        <v>138</v>
      </c>
      <c r="G73" s="2" t="s">
        <v>139</v>
      </c>
      <c r="H73" s="2" t="s">
        <v>140</v>
      </c>
      <c r="J73" s="3">
        <v>154.56</v>
      </c>
      <c r="K73" s="13">
        <f t="shared" si="7"/>
        <v>0.76210599999999973</v>
      </c>
    </row>
    <row r="74" spans="2:11" x14ac:dyDescent="0.35">
      <c r="B74" s="2" t="s">
        <v>142</v>
      </c>
      <c r="C74" s="24" t="s">
        <v>26</v>
      </c>
      <c r="D74" s="19">
        <v>427.98030527999993</v>
      </c>
      <c r="E74" s="2" t="s">
        <v>137</v>
      </c>
      <c r="F74" s="2" t="s">
        <v>138</v>
      </c>
      <c r="G74" s="2" t="s">
        <v>139</v>
      </c>
      <c r="H74" s="2" t="s">
        <v>140</v>
      </c>
      <c r="J74" s="3">
        <v>242.88000000000002</v>
      </c>
      <c r="K74" s="13">
        <f t="shared" si="7"/>
        <v>0.76210599999999951</v>
      </c>
    </row>
    <row r="75" spans="2:11" x14ac:dyDescent="0.35">
      <c r="B75" s="2" t="s">
        <v>143</v>
      </c>
      <c r="C75" s="24" t="s">
        <v>26</v>
      </c>
      <c r="D75" s="19">
        <v>1118.5848888</v>
      </c>
      <c r="E75" s="2" t="s">
        <v>137</v>
      </c>
      <c r="F75" s="2" t="s">
        <v>138</v>
      </c>
      <c r="G75" s="2" t="s">
        <v>139</v>
      </c>
      <c r="H75" s="2" t="s">
        <v>140</v>
      </c>
      <c r="J75" s="3">
        <v>634.80000000000007</v>
      </c>
      <c r="K75" s="13">
        <f t="shared" si="7"/>
        <v>0.76210599999999984</v>
      </c>
    </row>
    <row r="76" spans="2:11" x14ac:dyDescent="0.35">
      <c r="B76" s="2" t="s">
        <v>144</v>
      </c>
      <c r="C76" s="24" t="s">
        <v>26</v>
      </c>
      <c r="D76" s="19">
        <v>2110.72105104</v>
      </c>
      <c r="E76" s="2" t="s">
        <v>137</v>
      </c>
      <c r="F76" s="2" t="s">
        <v>138</v>
      </c>
      <c r="G76" s="2" t="s">
        <v>139</v>
      </c>
      <c r="H76" s="2" t="s">
        <v>140</v>
      </c>
      <c r="J76" s="3">
        <v>1197.8400000000001</v>
      </c>
      <c r="K76" s="13">
        <f t="shared" si="7"/>
        <v>0.76210599999999984</v>
      </c>
    </row>
    <row r="77" spans="2:11" x14ac:dyDescent="0.35">
      <c r="B77" s="2" t="s">
        <v>145</v>
      </c>
      <c r="C77" s="24" t="s">
        <v>26</v>
      </c>
      <c r="D77" s="19">
        <v>4026.9055996799993</v>
      </c>
      <c r="E77" s="2" t="s">
        <v>137</v>
      </c>
      <c r="F77" s="2" t="s">
        <v>138</v>
      </c>
      <c r="G77" s="2" t="s">
        <v>139</v>
      </c>
      <c r="H77" s="2" t="s">
        <v>140</v>
      </c>
      <c r="J77" s="3">
        <v>2285.2799999999997</v>
      </c>
      <c r="K77" s="13">
        <f t="shared" si="7"/>
        <v>0.76210599999999995</v>
      </c>
    </row>
    <row r="78" spans="2:11" x14ac:dyDescent="0.35">
      <c r="B78" s="2" t="s">
        <v>146</v>
      </c>
      <c r="C78" s="24" t="s">
        <v>26</v>
      </c>
      <c r="D78" s="19">
        <v>7859.2746969599993</v>
      </c>
      <c r="E78" s="2" t="s">
        <v>137</v>
      </c>
      <c r="F78" s="2" t="s">
        <v>138</v>
      </c>
      <c r="G78" s="2" t="s">
        <v>139</v>
      </c>
      <c r="H78" s="2" t="s">
        <v>140</v>
      </c>
      <c r="J78" s="3">
        <v>4460.1600000000008</v>
      </c>
      <c r="K78" s="13">
        <f t="shared" si="7"/>
        <v>0.76210599999999951</v>
      </c>
    </row>
    <row r="79" spans="2:11" x14ac:dyDescent="0.35">
      <c r="C79" s="11"/>
      <c r="D79" s="19"/>
    </row>
    <row r="80" spans="2:11" x14ac:dyDescent="0.35">
      <c r="B80" s="2" t="s">
        <v>136</v>
      </c>
      <c r="C80" s="24" t="s">
        <v>26</v>
      </c>
      <c r="D80" s="19">
        <v>106.99507632</v>
      </c>
      <c r="E80" s="2" t="s">
        <v>147</v>
      </c>
      <c r="F80" s="2" t="s">
        <v>148</v>
      </c>
      <c r="G80" s="2" t="s">
        <v>139</v>
      </c>
      <c r="H80" s="2" t="s">
        <v>140</v>
      </c>
      <c r="J80" s="3">
        <v>60.720000000000006</v>
      </c>
      <c r="K80" s="13">
        <f t="shared" ref="K80:K86" si="8">(D80-J80)/J80</f>
        <v>0.76210599999999973</v>
      </c>
    </row>
    <row r="81" spans="2:11" x14ac:dyDescent="0.35">
      <c r="B81" s="2" t="s">
        <v>141</v>
      </c>
      <c r="C81" s="24" t="s">
        <v>26</v>
      </c>
      <c r="D81" s="19">
        <v>272.35110335999997</v>
      </c>
      <c r="E81" s="2" t="s">
        <v>147</v>
      </c>
      <c r="F81" s="2" t="s">
        <v>148</v>
      </c>
      <c r="G81" s="2" t="s">
        <v>139</v>
      </c>
      <c r="H81" s="2" t="s">
        <v>140</v>
      </c>
      <c r="J81" s="3">
        <v>154.56</v>
      </c>
      <c r="K81" s="13">
        <f t="shared" si="8"/>
        <v>0.76210599999999973</v>
      </c>
    </row>
    <row r="82" spans="2:11" x14ac:dyDescent="0.35">
      <c r="B82" s="2" t="s">
        <v>142</v>
      </c>
      <c r="C82" s="24" t="s">
        <v>26</v>
      </c>
      <c r="D82" s="19">
        <v>427.98030527999993</v>
      </c>
      <c r="E82" s="2" t="s">
        <v>147</v>
      </c>
      <c r="F82" s="2" t="s">
        <v>148</v>
      </c>
      <c r="G82" s="2" t="s">
        <v>139</v>
      </c>
      <c r="H82" s="2" t="s">
        <v>140</v>
      </c>
      <c r="J82" s="3">
        <v>242.88000000000002</v>
      </c>
      <c r="K82" s="13">
        <f t="shared" si="8"/>
        <v>0.76210599999999951</v>
      </c>
    </row>
    <row r="83" spans="2:11" x14ac:dyDescent="0.35">
      <c r="B83" s="2" t="s">
        <v>143</v>
      </c>
      <c r="C83" s="24" t="s">
        <v>26</v>
      </c>
      <c r="D83" s="19">
        <v>1118.5848888</v>
      </c>
      <c r="E83" s="2" t="s">
        <v>147</v>
      </c>
      <c r="F83" s="2" t="s">
        <v>148</v>
      </c>
      <c r="G83" s="2" t="s">
        <v>139</v>
      </c>
      <c r="H83" s="2" t="s">
        <v>140</v>
      </c>
      <c r="J83" s="3">
        <v>634.80000000000007</v>
      </c>
      <c r="K83" s="13">
        <f t="shared" si="8"/>
        <v>0.76210599999999984</v>
      </c>
    </row>
    <row r="84" spans="2:11" x14ac:dyDescent="0.35">
      <c r="B84" s="2" t="s">
        <v>144</v>
      </c>
      <c r="C84" s="24" t="s">
        <v>26</v>
      </c>
      <c r="D84" s="19">
        <v>2110.72105104</v>
      </c>
      <c r="E84" s="2" t="s">
        <v>147</v>
      </c>
      <c r="F84" s="2" t="s">
        <v>148</v>
      </c>
      <c r="G84" s="2" t="s">
        <v>139</v>
      </c>
      <c r="H84" s="2" t="s">
        <v>140</v>
      </c>
      <c r="J84" s="3">
        <v>1197.8400000000001</v>
      </c>
      <c r="K84" s="13">
        <f t="shared" si="8"/>
        <v>0.76210599999999984</v>
      </c>
    </row>
    <row r="85" spans="2:11" x14ac:dyDescent="0.35">
      <c r="B85" s="2" t="s">
        <v>145</v>
      </c>
      <c r="C85" s="24" t="s">
        <v>26</v>
      </c>
      <c r="D85" s="19">
        <v>4026.9055996799993</v>
      </c>
      <c r="E85" s="2" t="s">
        <v>147</v>
      </c>
      <c r="F85" s="2" t="s">
        <v>148</v>
      </c>
      <c r="G85" s="2" t="s">
        <v>139</v>
      </c>
      <c r="H85" s="2" t="s">
        <v>140</v>
      </c>
      <c r="J85" s="3">
        <v>2285.2799999999997</v>
      </c>
      <c r="K85" s="13">
        <f t="shared" si="8"/>
        <v>0.76210599999999995</v>
      </c>
    </row>
    <row r="86" spans="2:11" x14ac:dyDescent="0.35">
      <c r="B86" s="2" t="s">
        <v>146</v>
      </c>
      <c r="C86" s="24" t="s">
        <v>26</v>
      </c>
      <c r="D86" s="19">
        <v>7859.2746969599993</v>
      </c>
      <c r="E86" s="2" t="s">
        <v>147</v>
      </c>
      <c r="F86" s="2" t="s">
        <v>148</v>
      </c>
      <c r="G86" s="2" t="s">
        <v>139</v>
      </c>
      <c r="H86" s="2" t="s">
        <v>140</v>
      </c>
      <c r="J86" s="3">
        <v>4460.1600000000008</v>
      </c>
      <c r="K86" s="13">
        <f t="shared" si="8"/>
        <v>0.76210599999999951</v>
      </c>
    </row>
    <row r="87" spans="2:11" x14ac:dyDescent="0.35">
      <c r="C87" s="11"/>
      <c r="D87" s="19"/>
    </row>
    <row r="88" spans="2:11" hidden="1" x14ac:dyDescent="0.35">
      <c r="B88" s="2" t="s">
        <v>136</v>
      </c>
      <c r="C88" s="24" t="s">
        <v>26</v>
      </c>
      <c r="D88" s="19">
        <v>106.99507632</v>
      </c>
      <c r="E88" s="2" t="s">
        <v>149</v>
      </c>
      <c r="F88" s="2" t="s">
        <v>129</v>
      </c>
      <c r="G88" s="2" t="s">
        <v>139</v>
      </c>
      <c r="H88" s="2" t="s">
        <v>140</v>
      </c>
      <c r="J88" s="3">
        <v>60.720000000000006</v>
      </c>
      <c r="K88" s="13">
        <f t="shared" si="7"/>
        <v>0.76210599999999973</v>
      </c>
    </row>
    <row r="89" spans="2:11" hidden="1" x14ac:dyDescent="0.35">
      <c r="B89" s="2" t="s">
        <v>141</v>
      </c>
      <c r="C89" s="24" t="s">
        <v>26</v>
      </c>
      <c r="D89" s="19">
        <v>272.35110335999997</v>
      </c>
      <c r="E89" s="2" t="s">
        <v>149</v>
      </c>
      <c r="F89" s="2" t="s">
        <v>129</v>
      </c>
      <c r="G89" s="2" t="s">
        <v>139</v>
      </c>
      <c r="H89" s="2" t="s">
        <v>140</v>
      </c>
      <c r="J89" s="3">
        <v>154.56</v>
      </c>
      <c r="K89" s="13">
        <f t="shared" si="7"/>
        <v>0.76210599999999973</v>
      </c>
    </row>
    <row r="90" spans="2:11" hidden="1" x14ac:dyDescent="0.35">
      <c r="B90" s="2" t="s">
        <v>142</v>
      </c>
      <c r="C90" s="24" t="s">
        <v>26</v>
      </c>
      <c r="D90" s="19">
        <v>427.98030527999993</v>
      </c>
      <c r="E90" s="2" t="s">
        <v>149</v>
      </c>
      <c r="F90" s="2" t="s">
        <v>129</v>
      </c>
      <c r="G90" s="2" t="s">
        <v>139</v>
      </c>
      <c r="H90" s="2" t="s">
        <v>140</v>
      </c>
      <c r="J90" s="3">
        <v>242.88000000000002</v>
      </c>
      <c r="K90" s="13">
        <f t="shared" si="7"/>
        <v>0.76210599999999951</v>
      </c>
    </row>
    <row r="91" spans="2:11" hidden="1" x14ac:dyDescent="0.35">
      <c r="B91" s="2" t="s">
        <v>143</v>
      </c>
      <c r="C91" s="24" t="s">
        <v>26</v>
      </c>
      <c r="D91" s="19">
        <v>1118.5848888</v>
      </c>
      <c r="E91" s="2" t="s">
        <v>149</v>
      </c>
      <c r="F91" s="2" t="s">
        <v>129</v>
      </c>
      <c r="G91" s="2" t="s">
        <v>139</v>
      </c>
      <c r="H91" s="2" t="s">
        <v>140</v>
      </c>
      <c r="J91" s="3">
        <v>634.80000000000007</v>
      </c>
      <c r="K91" s="13">
        <f t="shared" si="7"/>
        <v>0.76210599999999984</v>
      </c>
    </row>
    <row r="92" spans="2:11" hidden="1" x14ac:dyDescent="0.35">
      <c r="B92" s="2" t="s">
        <v>144</v>
      </c>
      <c r="C92" s="24" t="s">
        <v>26</v>
      </c>
      <c r="D92" s="19">
        <v>2110.72105104</v>
      </c>
      <c r="E92" s="2" t="s">
        <v>149</v>
      </c>
      <c r="F92" s="2" t="s">
        <v>129</v>
      </c>
      <c r="G92" s="2" t="s">
        <v>139</v>
      </c>
      <c r="H92" s="2" t="s">
        <v>140</v>
      </c>
      <c r="J92" s="3">
        <v>1197.8400000000001</v>
      </c>
      <c r="K92" s="13">
        <f t="shared" si="7"/>
        <v>0.76210599999999984</v>
      </c>
    </row>
    <row r="93" spans="2:11" hidden="1" x14ac:dyDescent="0.35">
      <c r="B93" s="2" t="s">
        <v>145</v>
      </c>
      <c r="C93" s="24" t="s">
        <v>26</v>
      </c>
      <c r="D93" s="19">
        <v>4026.9055996799993</v>
      </c>
      <c r="E93" s="2" t="s">
        <v>149</v>
      </c>
      <c r="F93" s="2" t="s">
        <v>129</v>
      </c>
      <c r="G93" s="2" t="s">
        <v>139</v>
      </c>
      <c r="H93" s="2" t="s">
        <v>140</v>
      </c>
      <c r="J93" s="3">
        <v>2285.2799999999997</v>
      </c>
      <c r="K93" s="13">
        <f t="shared" si="7"/>
        <v>0.76210599999999995</v>
      </c>
    </row>
    <row r="94" spans="2:11" hidden="1" x14ac:dyDescent="0.35">
      <c r="B94" s="2" t="s">
        <v>146</v>
      </c>
      <c r="C94" s="24" t="s">
        <v>26</v>
      </c>
      <c r="D94" s="19">
        <v>7859.2746969599993</v>
      </c>
      <c r="E94" s="2" t="s">
        <v>149</v>
      </c>
      <c r="F94" s="2" t="s">
        <v>129</v>
      </c>
      <c r="G94" s="2" t="s">
        <v>139</v>
      </c>
      <c r="H94" s="2" t="s">
        <v>140</v>
      </c>
      <c r="J94" s="3">
        <v>4460.1600000000008</v>
      </c>
      <c r="K94" s="13">
        <f t="shared" si="7"/>
        <v>0.76210599999999951</v>
      </c>
    </row>
    <row r="95" spans="2:11" hidden="1" x14ac:dyDescent="0.35">
      <c r="C95" s="11"/>
      <c r="D95" s="19"/>
    </row>
    <row r="96" spans="2:11" x14ac:dyDescent="0.35">
      <c r="B96" s="2" t="s">
        <v>136</v>
      </c>
      <c r="C96" s="11" t="s">
        <v>26</v>
      </c>
      <c r="D96" s="19">
        <v>106.99507632</v>
      </c>
      <c r="E96" s="2" t="s">
        <v>150</v>
      </c>
      <c r="F96" s="2" t="s">
        <v>151</v>
      </c>
      <c r="G96" s="2" t="s">
        <v>139</v>
      </c>
      <c r="H96" s="2" t="s">
        <v>140</v>
      </c>
      <c r="J96" s="3">
        <v>60.720000000000006</v>
      </c>
      <c r="K96" s="13">
        <f t="shared" si="7"/>
        <v>0.76210599999999973</v>
      </c>
    </row>
    <row r="97" spans="2:11" x14ac:dyDescent="0.35">
      <c r="B97" s="2" t="s">
        <v>141</v>
      </c>
      <c r="C97" s="11" t="s">
        <v>26</v>
      </c>
      <c r="D97" s="19">
        <v>272.35110335999997</v>
      </c>
      <c r="E97" s="2" t="s">
        <v>150</v>
      </c>
      <c r="F97" s="2" t="s">
        <v>151</v>
      </c>
      <c r="G97" s="2" t="s">
        <v>139</v>
      </c>
      <c r="H97" s="2" t="s">
        <v>140</v>
      </c>
      <c r="J97" s="3">
        <v>154.56</v>
      </c>
      <c r="K97" s="13">
        <f t="shared" si="7"/>
        <v>0.76210599999999973</v>
      </c>
    </row>
    <row r="98" spans="2:11" x14ac:dyDescent="0.35">
      <c r="C98" s="11"/>
      <c r="D98" s="19"/>
    </row>
    <row r="99" spans="2:11" x14ac:dyDescent="0.35">
      <c r="B99" s="10" t="s">
        <v>152</v>
      </c>
      <c r="C99" s="11"/>
      <c r="D99" s="19"/>
      <c r="E99" s="10" t="str">
        <f>B99</f>
        <v>Unmeasured Water Supply</v>
      </c>
      <c r="F99" s="10"/>
    </row>
    <row r="100" spans="2:11" x14ac:dyDescent="0.35">
      <c r="B100" s="2" t="s">
        <v>153</v>
      </c>
      <c r="C100" s="11" t="s">
        <v>26</v>
      </c>
      <c r="D100" s="19">
        <v>10.140447711214424</v>
      </c>
      <c r="E100" s="2" t="s">
        <v>154</v>
      </c>
      <c r="F100" s="15" t="s">
        <v>155</v>
      </c>
      <c r="G100" s="2" t="s">
        <v>156</v>
      </c>
      <c r="H100" s="2" t="s">
        <v>157</v>
      </c>
      <c r="J100" s="3">
        <v>10.813786127414785</v>
      </c>
      <c r="K100" s="13">
        <f t="shared" ref="K100:K106" si="9">(D100-J100)/J100</f>
        <v>-6.2266666666666665E-2</v>
      </c>
    </row>
    <row r="101" spans="2:11" x14ac:dyDescent="0.35">
      <c r="B101" s="2" t="s">
        <v>158</v>
      </c>
      <c r="C101" s="11" t="s">
        <v>159</v>
      </c>
      <c r="D101" s="19">
        <v>1.6930000000000001</v>
      </c>
      <c r="E101" s="2" t="s">
        <v>160</v>
      </c>
      <c r="F101" s="15" t="s">
        <v>155</v>
      </c>
      <c r="G101" s="2" t="s">
        <v>161</v>
      </c>
      <c r="H101" s="2" t="s">
        <v>162</v>
      </c>
      <c r="J101" s="3">
        <v>1.044</v>
      </c>
      <c r="K101" s="13">
        <f t="shared" si="9"/>
        <v>0.62164750957854409</v>
      </c>
    </row>
    <row r="102" spans="2:11" x14ac:dyDescent="0.35">
      <c r="B102" s="15" t="s">
        <v>163</v>
      </c>
      <c r="C102" s="11" t="s">
        <v>26</v>
      </c>
      <c r="D102" s="19">
        <v>103.24</v>
      </c>
      <c r="E102" s="2" t="s">
        <v>164</v>
      </c>
      <c r="F102" s="15" t="s">
        <v>165</v>
      </c>
      <c r="G102" s="2" t="s">
        <v>156</v>
      </c>
      <c r="H102" s="2" t="s">
        <v>157</v>
      </c>
      <c r="J102" s="3">
        <v>62.07</v>
      </c>
      <c r="K102" s="13">
        <f t="shared" si="9"/>
        <v>0.66328338972128231</v>
      </c>
    </row>
    <row r="103" spans="2:11" x14ac:dyDescent="0.35">
      <c r="B103" s="2" t="s">
        <v>166</v>
      </c>
      <c r="C103" s="11" t="s">
        <v>26</v>
      </c>
      <c r="D103" s="19">
        <v>103.24</v>
      </c>
      <c r="E103" s="2" t="s">
        <v>167</v>
      </c>
      <c r="F103" s="15" t="s">
        <v>168</v>
      </c>
      <c r="G103" s="2" t="s">
        <v>169</v>
      </c>
      <c r="H103" s="2" t="s">
        <v>162</v>
      </c>
      <c r="J103" s="3">
        <v>62.07</v>
      </c>
      <c r="K103" s="13">
        <f t="shared" si="9"/>
        <v>0.66328338972128231</v>
      </c>
    </row>
    <row r="104" spans="2:11" x14ac:dyDescent="0.35">
      <c r="B104" s="2" t="s">
        <v>166</v>
      </c>
      <c r="C104" s="11" t="s">
        <v>26</v>
      </c>
      <c r="D104" s="19">
        <v>103.24</v>
      </c>
      <c r="E104" s="2" t="s">
        <v>170</v>
      </c>
      <c r="F104" s="15" t="s">
        <v>155</v>
      </c>
      <c r="G104" s="2" t="s">
        <v>169</v>
      </c>
      <c r="H104" s="2" t="s">
        <v>162</v>
      </c>
      <c r="J104" s="3">
        <v>62.07</v>
      </c>
      <c r="K104" s="13">
        <f t="shared" si="9"/>
        <v>0.66328338972128231</v>
      </c>
    </row>
    <row r="105" spans="2:11" x14ac:dyDescent="0.35">
      <c r="B105" s="2" t="s">
        <v>166</v>
      </c>
      <c r="C105" s="11" t="s">
        <v>26</v>
      </c>
      <c r="D105" s="19">
        <v>103.24</v>
      </c>
      <c r="E105" s="2" t="s">
        <v>171</v>
      </c>
      <c r="F105" s="15" t="s">
        <v>155</v>
      </c>
      <c r="G105" s="2" t="s">
        <v>172</v>
      </c>
      <c r="H105" s="2" t="s">
        <v>173</v>
      </c>
      <c r="J105" s="3">
        <v>62.07</v>
      </c>
      <c r="K105" s="13">
        <f t="shared" si="9"/>
        <v>0.66328338972128231</v>
      </c>
    </row>
    <row r="106" spans="2:11" x14ac:dyDescent="0.35">
      <c r="B106" s="2" t="s">
        <v>174</v>
      </c>
      <c r="C106" s="11" t="s">
        <v>26</v>
      </c>
      <c r="D106" s="19">
        <v>10.338252347138173</v>
      </c>
      <c r="E106" s="2" t="s">
        <v>175</v>
      </c>
      <c r="F106" s="15" t="s">
        <v>176</v>
      </c>
      <c r="G106" s="2" t="s">
        <v>156</v>
      </c>
      <c r="H106" s="2" t="s">
        <v>157</v>
      </c>
      <c r="J106" s="3">
        <v>6.2465170224</v>
      </c>
      <c r="K106" s="13">
        <f t="shared" si="9"/>
        <v>0.65504269180172192</v>
      </c>
    </row>
    <row r="107" spans="2:11" x14ac:dyDescent="0.35">
      <c r="C107" s="11"/>
      <c r="D107" s="19"/>
      <c r="E107" s="25"/>
    </row>
    <row r="108" spans="2:11" x14ac:dyDescent="0.35">
      <c r="B108" s="10" t="s">
        <v>177</v>
      </c>
      <c r="C108" s="11"/>
      <c r="D108" s="19"/>
      <c r="E108" s="10" t="str">
        <f>B108</f>
        <v>Unmeasured Sewerage Services</v>
      </c>
      <c r="F108" s="10"/>
    </row>
    <row r="109" spans="2:11" x14ac:dyDescent="0.35">
      <c r="B109" s="7" t="s">
        <v>178</v>
      </c>
      <c r="C109" s="11"/>
      <c r="D109" s="19"/>
    </row>
    <row r="110" spans="2:11" ht="29" x14ac:dyDescent="0.35">
      <c r="B110" s="2" t="s">
        <v>179</v>
      </c>
      <c r="C110" s="11" t="s">
        <v>26</v>
      </c>
      <c r="D110" s="19">
        <v>20.440000000000001</v>
      </c>
      <c r="E110" s="2" t="s">
        <v>180</v>
      </c>
      <c r="F110" s="15" t="s">
        <v>181</v>
      </c>
      <c r="G110" s="2" t="s">
        <v>182</v>
      </c>
      <c r="H110" s="2" t="s">
        <v>183</v>
      </c>
      <c r="J110" s="3">
        <v>11.5</v>
      </c>
      <c r="K110" s="13">
        <f t="shared" ref="K110:K116" si="10">(D110-J110)/J110</f>
        <v>0.77739130434782622</v>
      </c>
    </row>
    <row r="111" spans="2:11" ht="29" x14ac:dyDescent="0.35">
      <c r="B111" s="2" t="s">
        <v>184</v>
      </c>
      <c r="C111" s="11" t="s">
        <v>26</v>
      </c>
      <c r="D111" s="19">
        <v>40.880000000000003</v>
      </c>
      <c r="E111" s="2" t="s">
        <v>185</v>
      </c>
      <c r="F111" s="15" t="s">
        <v>186</v>
      </c>
      <c r="G111" s="2" t="s">
        <v>187</v>
      </c>
      <c r="H111" s="2" t="s">
        <v>188</v>
      </c>
      <c r="J111" s="3">
        <v>23</v>
      </c>
      <c r="K111" s="13">
        <f t="shared" si="10"/>
        <v>0.77739130434782622</v>
      </c>
    </row>
    <row r="112" spans="2:11" x14ac:dyDescent="0.35">
      <c r="B112" s="2" t="s">
        <v>158</v>
      </c>
      <c r="C112" s="11" t="s">
        <v>159</v>
      </c>
      <c r="D112" s="26">
        <v>2.2999999999999998</v>
      </c>
      <c r="E112" s="2" t="s">
        <v>189</v>
      </c>
      <c r="F112" s="15" t="s">
        <v>190</v>
      </c>
      <c r="G112" s="2" t="s">
        <v>191</v>
      </c>
      <c r="H112" s="2" t="s">
        <v>162</v>
      </c>
      <c r="J112" s="3">
        <v>1.3159999999999998</v>
      </c>
      <c r="K112" s="13">
        <f t="shared" si="10"/>
        <v>0.74772036474164139</v>
      </c>
    </row>
    <row r="113" spans="2:11" x14ac:dyDescent="0.35">
      <c r="B113" s="15" t="s">
        <v>192</v>
      </c>
      <c r="C113" s="11" t="s">
        <v>26</v>
      </c>
      <c r="D113" s="19">
        <v>435.1</v>
      </c>
      <c r="E113" s="2" t="s">
        <v>193</v>
      </c>
      <c r="F113" s="15" t="s">
        <v>194</v>
      </c>
      <c r="G113" s="2" t="s">
        <v>195</v>
      </c>
      <c r="H113" s="2" t="s">
        <v>157</v>
      </c>
      <c r="J113" s="3">
        <v>249.41640000000001</v>
      </c>
      <c r="K113" s="13">
        <f t="shared" si="10"/>
        <v>0.74447229612808141</v>
      </c>
    </row>
    <row r="114" spans="2:11" x14ac:dyDescent="0.35">
      <c r="B114" s="2" t="s">
        <v>196</v>
      </c>
      <c r="C114" s="11" t="s">
        <v>26</v>
      </c>
      <c r="D114" s="19">
        <v>102.45</v>
      </c>
      <c r="E114" s="2" t="s">
        <v>197</v>
      </c>
      <c r="F114" s="15" t="s">
        <v>198</v>
      </c>
      <c r="G114" s="2" t="s">
        <v>195</v>
      </c>
      <c r="H114" s="2" t="s">
        <v>157</v>
      </c>
      <c r="J114" s="3">
        <v>58.76</v>
      </c>
      <c r="K114" s="13">
        <f t="shared" si="10"/>
        <v>0.74353301565690955</v>
      </c>
    </row>
    <row r="115" spans="2:11" x14ac:dyDescent="0.35">
      <c r="B115" s="2" t="s">
        <v>196</v>
      </c>
      <c r="C115" s="11" t="s">
        <v>26</v>
      </c>
      <c r="D115" s="19">
        <v>102.45</v>
      </c>
      <c r="E115" s="2" t="s">
        <v>199</v>
      </c>
      <c r="F115" s="15" t="s">
        <v>190</v>
      </c>
      <c r="G115" s="2" t="s">
        <v>200</v>
      </c>
      <c r="H115" s="2" t="s">
        <v>162</v>
      </c>
      <c r="J115" s="3">
        <v>58.76</v>
      </c>
      <c r="K115" s="13">
        <f t="shared" si="10"/>
        <v>0.74353301565690955</v>
      </c>
    </row>
    <row r="116" spans="2:11" x14ac:dyDescent="0.35">
      <c r="B116" s="2" t="s">
        <v>201</v>
      </c>
      <c r="C116" s="11" t="s">
        <v>26</v>
      </c>
      <c r="D116" s="19">
        <v>61.320000000000007</v>
      </c>
      <c r="E116" s="2" t="s">
        <v>202</v>
      </c>
      <c r="F116" s="15" t="s">
        <v>203</v>
      </c>
      <c r="G116" s="2" t="s">
        <v>187</v>
      </c>
      <c r="H116" s="2" t="s">
        <v>188</v>
      </c>
      <c r="J116" s="3">
        <v>34.5</v>
      </c>
      <c r="K116" s="13">
        <f t="shared" si="10"/>
        <v>0.77739130434782633</v>
      </c>
    </row>
    <row r="117" spans="2:11" x14ac:dyDescent="0.35">
      <c r="B117" s="7"/>
      <c r="C117" s="11"/>
      <c r="D117" s="19"/>
      <c r="F117" s="15"/>
    </row>
    <row r="118" spans="2:11" x14ac:dyDescent="0.35">
      <c r="B118" s="7" t="s">
        <v>204</v>
      </c>
      <c r="C118" s="11"/>
      <c r="D118" s="19"/>
      <c r="E118" s="7" t="str">
        <f>B118</f>
        <v>Assessed Measured Charge - Water</v>
      </c>
    </row>
    <row r="119" spans="2:11" x14ac:dyDescent="0.35">
      <c r="B119" s="2" t="s">
        <v>205</v>
      </c>
      <c r="C119" s="11" t="s">
        <v>13</v>
      </c>
      <c r="D119" s="26">
        <v>2.57</v>
      </c>
      <c r="E119" s="2" t="s">
        <v>206</v>
      </c>
      <c r="F119" s="2" t="s">
        <v>207</v>
      </c>
      <c r="G119" s="2" t="s">
        <v>208</v>
      </c>
      <c r="H119" s="2" t="s">
        <v>209</v>
      </c>
      <c r="J119" s="3">
        <v>1.534</v>
      </c>
      <c r="K119" s="13">
        <f t="shared" ref="K119:K120" si="11">(D119-J119)/J119</f>
        <v>0.67535853976531934</v>
      </c>
    </row>
    <row r="120" spans="2:11" x14ac:dyDescent="0.35">
      <c r="B120" s="2" t="s">
        <v>210</v>
      </c>
      <c r="C120" s="11" t="s">
        <v>26</v>
      </c>
      <c r="D120" s="26">
        <v>10.140447711214424</v>
      </c>
      <c r="E120" s="2" t="s">
        <v>211</v>
      </c>
      <c r="F120" s="2" t="s">
        <v>207</v>
      </c>
      <c r="G120" s="2" t="s">
        <v>212</v>
      </c>
      <c r="H120" s="2" t="s">
        <v>213</v>
      </c>
      <c r="J120" s="27">
        <v>10.813786127414785</v>
      </c>
      <c r="K120" s="13">
        <f t="shared" si="11"/>
        <v>-6.2266666666666665E-2</v>
      </c>
    </row>
    <row r="121" spans="2:11" x14ac:dyDescent="0.35">
      <c r="C121" s="11"/>
      <c r="D121" s="19"/>
    </row>
    <row r="122" spans="2:11" x14ac:dyDescent="0.35">
      <c r="B122" s="7" t="s">
        <v>214</v>
      </c>
      <c r="C122" s="11"/>
      <c r="D122" s="19"/>
      <c r="E122" s="7" t="str">
        <f>B122</f>
        <v>Assessed Measured Charge - Sewerage</v>
      </c>
    </row>
    <row r="123" spans="2:11" x14ac:dyDescent="0.35">
      <c r="B123" s="2" t="s">
        <v>99</v>
      </c>
      <c r="C123" s="11" t="s">
        <v>26</v>
      </c>
      <c r="D123" s="19">
        <v>20.440000000000001</v>
      </c>
      <c r="E123" s="2" t="s">
        <v>215</v>
      </c>
      <c r="F123" s="2" t="s">
        <v>216</v>
      </c>
      <c r="G123" s="2" t="s">
        <v>182</v>
      </c>
      <c r="H123" s="2" t="s">
        <v>183</v>
      </c>
      <c r="J123" s="3">
        <v>11.5</v>
      </c>
      <c r="K123" s="13">
        <f t="shared" ref="K123:K125" si="12">(D123-J123)/J123</f>
        <v>0.77739130434782622</v>
      </c>
    </row>
    <row r="124" spans="2:11" x14ac:dyDescent="0.35">
      <c r="B124" s="2" t="s">
        <v>217</v>
      </c>
      <c r="C124" s="11" t="s">
        <v>26</v>
      </c>
      <c r="D124" s="19">
        <v>40.880000000000003</v>
      </c>
      <c r="E124" s="2" t="s">
        <v>218</v>
      </c>
      <c r="F124" s="2" t="s">
        <v>219</v>
      </c>
      <c r="G124" s="2" t="s">
        <v>187</v>
      </c>
      <c r="H124" s="2" t="s">
        <v>188</v>
      </c>
      <c r="J124" s="3">
        <v>23</v>
      </c>
      <c r="K124" s="13">
        <f t="shared" si="12"/>
        <v>0.77739130434782622</v>
      </c>
    </row>
    <row r="125" spans="2:11" x14ac:dyDescent="0.35">
      <c r="B125" s="2" t="s">
        <v>205</v>
      </c>
      <c r="C125" s="11" t="s">
        <v>13</v>
      </c>
      <c r="D125" s="26">
        <v>3.7949999999999999</v>
      </c>
      <c r="E125" s="2" t="s">
        <v>220</v>
      </c>
      <c r="F125" s="2" t="s">
        <v>221</v>
      </c>
      <c r="G125" s="2" t="s">
        <v>222</v>
      </c>
      <c r="H125" s="2" t="s">
        <v>209</v>
      </c>
      <c r="J125" s="3">
        <v>2.1760000000000002</v>
      </c>
      <c r="K125" s="13">
        <f t="shared" si="12"/>
        <v>0.74402573529411753</v>
      </c>
    </row>
    <row r="126" spans="2:11" x14ac:dyDescent="0.35">
      <c r="B126" s="4" t="s">
        <v>1</v>
      </c>
      <c r="C126" s="5" t="s">
        <v>2</v>
      </c>
      <c r="D126" s="5" t="s">
        <v>3</v>
      </c>
      <c r="E126" s="4" t="s">
        <v>4</v>
      </c>
      <c r="F126" s="4" t="s">
        <v>5</v>
      </c>
      <c r="G126" s="4" t="s">
        <v>6</v>
      </c>
      <c r="H126" s="6" t="s">
        <v>7</v>
      </c>
      <c r="J126" s="3" t="s">
        <v>8</v>
      </c>
    </row>
    <row r="127" spans="2:11" x14ac:dyDescent="0.35">
      <c r="B127" s="7"/>
      <c r="C127" s="8"/>
      <c r="D127" s="8" t="s">
        <v>9</v>
      </c>
      <c r="E127" s="8"/>
      <c r="F127" s="9"/>
      <c r="G127" s="9"/>
      <c r="H127" s="9"/>
      <c r="J127" s="3" t="s">
        <v>9</v>
      </c>
    </row>
    <row r="128" spans="2:11" x14ac:dyDescent="0.35">
      <c r="C128" s="11"/>
      <c r="D128" s="19"/>
    </row>
    <row r="129" spans="2:11" x14ac:dyDescent="0.35">
      <c r="B129" s="7" t="s">
        <v>223</v>
      </c>
      <c r="C129" s="11"/>
      <c r="D129" s="19"/>
    </row>
    <row r="130" spans="2:11" x14ac:dyDescent="0.35">
      <c r="B130" t="s">
        <v>224</v>
      </c>
      <c r="C130" s="11"/>
      <c r="D130" s="28">
        <v>0</v>
      </c>
      <c r="E130" t="s">
        <v>225</v>
      </c>
      <c r="F130" t="s">
        <v>226</v>
      </c>
      <c r="G130" t="s">
        <v>28</v>
      </c>
      <c r="H130" t="s">
        <v>29</v>
      </c>
      <c r="J130" s="3">
        <v>0</v>
      </c>
      <c r="K130" s="13"/>
    </row>
    <row r="131" spans="2:11" x14ac:dyDescent="0.35">
      <c r="B131" t="s">
        <v>227</v>
      </c>
      <c r="C131" s="11"/>
      <c r="D131" s="28">
        <v>0</v>
      </c>
      <c r="E131" t="s">
        <v>228</v>
      </c>
      <c r="F131" t="s">
        <v>229</v>
      </c>
      <c r="G131" t="s">
        <v>156</v>
      </c>
      <c r="H131" t="s">
        <v>157</v>
      </c>
      <c r="J131" s="3">
        <v>0</v>
      </c>
      <c r="K131" s="13"/>
    </row>
    <row r="132" spans="2:11" x14ac:dyDescent="0.35">
      <c r="B132" t="s">
        <v>230</v>
      </c>
      <c r="C132" s="11"/>
      <c r="D132" s="28">
        <v>0</v>
      </c>
      <c r="E132" t="s">
        <v>231</v>
      </c>
      <c r="F132" t="s">
        <v>232</v>
      </c>
      <c r="G132" t="s">
        <v>72</v>
      </c>
      <c r="H132" t="s">
        <v>29</v>
      </c>
      <c r="J132" s="3">
        <v>0</v>
      </c>
      <c r="K132" s="13"/>
    </row>
    <row r="133" spans="2:11" x14ac:dyDescent="0.35">
      <c r="B133" t="s">
        <v>233</v>
      </c>
      <c r="C133" s="11"/>
      <c r="D133" s="28">
        <v>0</v>
      </c>
      <c r="E133" t="s">
        <v>234</v>
      </c>
      <c r="F133" t="s">
        <v>235</v>
      </c>
      <c r="G133" t="s">
        <v>195</v>
      </c>
      <c r="H133" t="s">
        <v>157</v>
      </c>
      <c r="J133" s="3">
        <v>0</v>
      </c>
      <c r="K133" s="13"/>
    </row>
    <row r="134" spans="2:11" x14ac:dyDescent="0.35">
      <c r="B134"/>
      <c r="C134" s="11"/>
      <c r="D134" s="28"/>
      <c r="E134"/>
      <c r="F134"/>
      <c r="G134"/>
      <c r="H134"/>
    </row>
    <row r="135" spans="2:11" x14ac:dyDescent="0.35">
      <c r="B135" s="10" t="s">
        <v>236</v>
      </c>
      <c r="D135" s="29"/>
      <c r="E135" s="8" t="s">
        <v>237</v>
      </c>
    </row>
    <row r="136" spans="2:11" x14ac:dyDescent="0.35">
      <c r="B136" s="10" t="s">
        <v>238</v>
      </c>
      <c r="D136" s="29"/>
    </row>
    <row r="137" spans="2:11" x14ac:dyDescent="0.35">
      <c r="B137" s="2" t="s">
        <v>239</v>
      </c>
      <c r="D137" s="29"/>
    </row>
    <row r="138" spans="2:11" x14ac:dyDescent="0.35">
      <c r="B138" s="2" t="s">
        <v>240</v>
      </c>
      <c r="C138" s="2" t="s">
        <v>13</v>
      </c>
      <c r="D138" s="30">
        <v>0</v>
      </c>
      <c r="J138" s="23">
        <v>0</v>
      </c>
    </row>
    <row r="139" spans="2:11" x14ac:dyDescent="0.35">
      <c r="B139" s="2" t="s">
        <v>241</v>
      </c>
      <c r="C139" s="2" t="s">
        <v>13</v>
      </c>
      <c r="D139" s="30">
        <v>2.6469999999999998</v>
      </c>
      <c r="J139" s="23">
        <v>1.5916060000000001</v>
      </c>
      <c r="K139" s="13">
        <f t="shared" ref="K139" si="13">(D139-J139)/J139</f>
        <v>0.66310003857738642</v>
      </c>
    </row>
    <row r="140" spans="2:11" x14ac:dyDescent="0.35">
      <c r="B140" s="2" t="s">
        <v>242</v>
      </c>
      <c r="D140" s="30"/>
      <c r="J140" s="23"/>
    </row>
    <row r="141" spans="2:11" x14ac:dyDescent="0.35">
      <c r="B141" s="2" t="s">
        <v>243</v>
      </c>
      <c r="C141" s="2" t="s">
        <v>13</v>
      </c>
      <c r="D141" s="30">
        <v>0</v>
      </c>
      <c r="J141" s="23">
        <v>0</v>
      </c>
    </row>
    <row r="142" spans="2:11" x14ac:dyDescent="0.35">
      <c r="B142" s="2" t="s">
        <v>244</v>
      </c>
      <c r="C142" s="2" t="s">
        <v>13</v>
      </c>
      <c r="D142" s="30">
        <v>1.3234999999999999</v>
      </c>
      <c r="J142" s="23">
        <v>0.79580300000000004</v>
      </c>
      <c r="K142" s="13">
        <f t="shared" ref="K142:K143" si="14">(D142-J142)/J142</f>
        <v>0.66310003857738642</v>
      </c>
    </row>
    <row r="143" spans="2:11" x14ac:dyDescent="0.35">
      <c r="B143" s="2" t="s">
        <v>245</v>
      </c>
      <c r="C143" s="2" t="s">
        <v>13</v>
      </c>
      <c r="D143" s="30">
        <v>2.6469999999999998</v>
      </c>
      <c r="J143" s="23">
        <v>1.5916060000000001</v>
      </c>
      <c r="K143" s="13">
        <f t="shared" si="14"/>
        <v>0.66310003857738642</v>
      </c>
    </row>
    <row r="144" spans="2:11" x14ac:dyDescent="0.35">
      <c r="B144" s="2" t="s">
        <v>246</v>
      </c>
      <c r="D144" s="30"/>
      <c r="J144" s="23"/>
    </row>
    <row r="145" spans="2:11" x14ac:dyDescent="0.35">
      <c r="B145" s="2" t="s">
        <v>247</v>
      </c>
      <c r="C145" s="2" t="s">
        <v>13</v>
      </c>
      <c r="D145" s="30">
        <v>5.4900000000000001E-3</v>
      </c>
      <c r="J145" s="23">
        <v>5.4900000000000001E-3</v>
      </c>
      <c r="K145" s="13">
        <f t="shared" ref="K145" si="15">(D145-J145)/J145</f>
        <v>0</v>
      </c>
    </row>
    <row r="146" spans="2:11" x14ac:dyDescent="0.35">
      <c r="B146" s="2" t="s">
        <v>248</v>
      </c>
      <c r="D146" s="30"/>
      <c r="J146" s="23"/>
    </row>
    <row r="147" spans="2:11" x14ac:dyDescent="0.35">
      <c r="B147" s="2" t="s">
        <v>249</v>
      </c>
      <c r="C147" s="2" t="s">
        <v>13</v>
      </c>
      <c r="D147" s="30">
        <v>0</v>
      </c>
      <c r="J147" s="23">
        <v>0</v>
      </c>
    </row>
    <row r="148" spans="2:11" x14ac:dyDescent="0.35">
      <c r="B148" s="2" t="s">
        <v>250</v>
      </c>
      <c r="C148" s="2" t="s">
        <v>13</v>
      </c>
      <c r="D148" s="30">
        <v>5.4999999999999997E-3</v>
      </c>
      <c r="J148" s="23">
        <v>5.4999999999999997E-3</v>
      </c>
      <c r="K148" s="13">
        <f t="shared" ref="K148" si="16">(D148-J148)/J148</f>
        <v>0</v>
      </c>
    </row>
    <row r="149" spans="2:11" x14ac:dyDescent="0.35">
      <c r="B149" s="2" t="s">
        <v>251</v>
      </c>
      <c r="D149" s="30"/>
      <c r="J149" s="23"/>
    </row>
    <row r="150" spans="2:11" x14ac:dyDescent="0.35">
      <c r="B150" s="2" t="s">
        <v>247</v>
      </c>
      <c r="C150" s="2" t="s">
        <v>13</v>
      </c>
      <c r="D150" s="30">
        <v>8.2489999999999994E-3</v>
      </c>
      <c r="J150" s="23">
        <v>8.2489999999999994E-3</v>
      </c>
      <c r="K150" s="13">
        <f t="shared" ref="K150" si="17">(D150-J150)/J150</f>
        <v>0</v>
      </c>
    </row>
    <row r="151" spans="2:11" x14ac:dyDescent="0.35">
      <c r="B151" s="2" t="s">
        <v>252</v>
      </c>
      <c r="D151" s="30"/>
      <c r="J151" s="23"/>
    </row>
    <row r="152" spans="2:11" x14ac:dyDescent="0.35">
      <c r="B152" s="2" t="s">
        <v>247</v>
      </c>
      <c r="C152" s="2" t="s">
        <v>13</v>
      </c>
      <c r="D152" s="30">
        <v>8.2489999999999994E-3</v>
      </c>
      <c r="J152" s="23">
        <v>8.2489999999999994E-3</v>
      </c>
      <c r="K152" s="13">
        <f t="shared" ref="K152" si="18">(D152-J152)/J152</f>
        <v>0</v>
      </c>
    </row>
    <row r="153" spans="2:11" x14ac:dyDescent="0.35">
      <c r="B153" s="2" t="s">
        <v>253</v>
      </c>
      <c r="D153" s="30"/>
      <c r="J153" s="23"/>
    </row>
    <row r="154" spans="2:11" x14ac:dyDescent="0.35">
      <c r="B154" s="2" t="s">
        <v>254</v>
      </c>
      <c r="C154" s="2" t="s">
        <v>13</v>
      </c>
      <c r="D154" s="30">
        <v>0</v>
      </c>
      <c r="J154" s="23">
        <v>0</v>
      </c>
    </row>
    <row r="155" spans="2:11" x14ac:dyDescent="0.35">
      <c r="B155" s="2" t="s">
        <v>255</v>
      </c>
      <c r="C155" s="2" t="s">
        <v>13</v>
      </c>
      <c r="D155" s="30">
        <v>2.6469999999999998</v>
      </c>
      <c r="J155" s="23">
        <v>1.5916060000000001</v>
      </c>
      <c r="K155" s="13">
        <f t="shared" ref="K155:K162" si="19">(D155-J155)/J155</f>
        <v>0.66310003857738642</v>
      </c>
    </row>
    <row r="156" spans="2:11" x14ac:dyDescent="0.35">
      <c r="B156" s="2" t="s">
        <v>256</v>
      </c>
      <c r="D156" s="30"/>
      <c r="J156" s="23"/>
    </row>
    <row r="157" spans="2:11" x14ac:dyDescent="0.35">
      <c r="B157" s="2" t="s">
        <v>257</v>
      </c>
      <c r="C157" s="2" t="s">
        <v>13</v>
      </c>
      <c r="D157" s="30">
        <v>1.6500000000000001E-2</v>
      </c>
      <c r="J157" s="23">
        <v>1.6500000000000001E-2</v>
      </c>
      <c r="K157" s="13">
        <f t="shared" si="19"/>
        <v>0</v>
      </c>
    </row>
    <row r="158" spans="2:11" x14ac:dyDescent="0.35">
      <c r="B158" s="2" t="s">
        <v>258</v>
      </c>
      <c r="C158" s="2" t="s">
        <v>13</v>
      </c>
      <c r="D158" s="30">
        <v>2.6469999999999998</v>
      </c>
      <c r="J158" s="23">
        <v>1.5916060000000001</v>
      </c>
      <c r="K158" s="13">
        <f t="shared" si="19"/>
        <v>0.66310003857738642</v>
      </c>
    </row>
    <row r="159" spans="2:11" x14ac:dyDescent="0.35">
      <c r="B159" s="7" t="s">
        <v>259</v>
      </c>
      <c r="D159" s="19"/>
      <c r="J159" s="23"/>
    </row>
    <row r="160" spans="2:11" x14ac:dyDescent="0.35">
      <c r="B160" s="2" t="s">
        <v>260</v>
      </c>
      <c r="C160" s="2" t="s">
        <v>261</v>
      </c>
      <c r="D160" s="31">
        <v>288984</v>
      </c>
      <c r="J160" s="23">
        <v>257497.05599999998</v>
      </c>
      <c r="K160" s="13">
        <f t="shared" si="19"/>
        <v>0.12228079221224192</v>
      </c>
    </row>
    <row r="161" spans="2:11" x14ac:dyDescent="0.35">
      <c r="B161" s="2" t="s">
        <v>260</v>
      </c>
      <c r="C161" s="2" t="s">
        <v>13</v>
      </c>
      <c r="D161" s="30">
        <v>0.26749775429693273</v>
      </c>
      <c r="J161" s="23">
        <v>0.25095689999999998</v>
      </c>
      <c r="K161" s="13">
        <f t="shared" si="19"/>
        <v>6.5911135724631406E-2</v>
      </c>
    </row>
    <row r="162" spans="2:11" x14ac:dyDescent="0.35">
      <c r="B162" s="2" t="s">
        <v>262</v>
      </c>
      <c r="C162" s="2" t="s">
        <v>13</v>
      </c>
      <c r="D162" s="30">
        <v>0.36345744339102004</v>
      </c>
      <c r="J162" s="23">
        <v>0.33710916000000007</v>
      </c>
      <c r="K162" s="13">
        <f t="shared" si="19"/>
        <v>7.8159499999999882E-2</v>
      </c>
    </row>
    <row r="164" spans="2:11" x14ac:dyDescent="0.35">
      <c r="D164" s="24"/>
    </row>
    <row r="165" spans="2:11" x14ac:dyDescent="0.35">
      <c r="D165" s="24"/>
    </row>
  </sheetData>
  <pageMargins left="0.70866141732283472" right="0.70866141732283472" top="0.74803149606299213" bottom="0.74803149606299213" header="0.31496062992125984" footer="0.31496062992125984"/>
  <pageSetup paperSize="9" scale="40" fitToHeight="4" orientation="portrait" r:id="rId1"/>
  <rowBreaks count="2" manualBreakCount="2">
    <brk id="53" min="1" max="7" man="1"/>
    <brk id="115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Wholesale Charges</vt:lpstr>
      <vt:lpstr>'2025-26 Wholesale Charges'!Print_Area</vt:lpstr>
    </vt:vector>
  </TitlesOfParts>
  <Company>Southern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Sadlier-McBarron, Anna</dc:creator>
  <cp:lastModifiedBy>Sadlier-McBarron, Anna</cp:lastModifiedBy>
  <dcterms:created xsi:type="dcterms:W3CDTF">2025-01-09T16:12:14Z</dcterms:created>
  <dcterms:modified xsi:type="dcterms:W3CDTF">2025-01-09T16:13:24Z</dcterms:modified>
</cp:coreProperties>
</file>